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実行予算書" sheetId="1" state="visible" r:id="rId1"/>
    <sheet xmlns:r="http://schemas.openxmlformats.org/officeDocument/2006/relationships" name="予実管理（着地見込み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3" fillId="3" borderId="1" applyAlignment="1" pivotButton="0" quotePrefix="0" xfId="0">
      <alignment horizontal="center"/>
    </xf>
    <xf numFmtId="0" fontId="0" fillId="0" borderId="1" pivotButton="0" quotePrefix="0" xfId="0"/>
    <xf numFmtId="3" fontId="0" fillId="2" borderId="1" pivotButton="0" quotePrefix="0" xfId="0"/>
    <xf numFmtId="3" fontId="0" fillId="0" borderId="1" pivotButton="0" quotePrefix="0" xfId="0"/>
    <xf numFmtId="164" fontId="0" fillId="0" borderId="1" pivotButton="0" quotePrefix="0" xfId="0"/>
    <xf numFmtId="3" fontId="2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3" fillId="3" borderId="1" applyAlignment="1" pivotButton="0" quotePrefix="0" xfId="0">
      <alignment horizontal="center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9" customWidth="1" min="4" max="4"/>
    <col width="7" customWidth="1" min="5" max="5"/>
    <col width="12" customWidth="1" min="6" max="6"/>
    <col width="14" customWidth="1" min="7" max="7"/>
    <col width="14" customWidth="1" min="8" max="8"/>
    <col width="13" customWidth="1" min="9" max="9"/>
    <col width="9" customWidth="1" min="10" max="10"/>
  </cols>
  <sheetData>
    <row r="1">
      <c r="A1" s="1" t="inlineStr">
        <is>
          <t>実行予算書（テンプレート）</t>
        </is>
      </c>
    </row>
    <row r="3">
      <c r="A3" s="2" t="inlineStr">
        <is>
          <t>プロジェクトコード</t>
        </is>
      </c>
      <c r="B3" s="3" t="inlineStr">
        <is>
          <t>J-2026-001</t>
        </is>
      </c>
      <c r="D3" s="2" t="inlineStr">
        <is>
          <t>契約金額（売上）</t>
        </is>
      </c>
      <c r="E3" s="4" t="n">
        <v>33000000</v>
      </c>
    </row>
    <row r="4">
      <c r="A4" s="2" t="inlineStr">
        <is>
          <t>プロジェクト名</t>
        </is>
      </c>
      <c r="B4" s="3" t="inlineStr">
        <is>
          <t>〇〇社 基幹システム改修</t>
        </is>
      </c>
    </row>
    <row r="5">
      <c r="A5" s="2" t="inlineStr">
        <is>
          <t>顧客名</t>
        </is>
      </c>
      <c r="B5" s="3" t="inlineStr">
        <is>
          <t>〇〇株式会社</t>
        </is>
      </c>
    </row>
    <row r="6">
      <c r="A6" s="2" t="inlineStr">
        <is>
          <t>期間</t>
        </is>
      </c>
      <c r="B6" s="3" t="inlineStr">
        <is>
          <t>2026/11/01〜2027/04/30</t>
        </is>
      </c>
    </row>
    <row r="7">
      <c r="A7" s="2" t="inlineStr">
        <is>
          <t>責任者（PM）</t>
        </is>
      </c>
      <c r="B7" s="3" t="inlineStr">
        <is>
          <t>（氏名）</t>
        </is>
      </c>
    </row>
    <row r="8">
      <c r="A8" s="2" t="inlineStr">
        <is>
          <t>作成日</t>
        </is>
      </c>
      <c r="B8" s="3" t="inlineStr">
        <is>
          <t>2026/10/21</t>
        </is>
      </c>
    </row>
    <row r="9">
      <c r="A9" s="2" t="inlineStr">
        <is>
          <t>承認者</t>
        </is>
      </c>
      <c r="B9" s="3" t="inlineStr">
        <is>
          <t>（氏名）</t>
        </is>
      </c>
    </row>
    <row r="11">
      <c r="A11" s="5" t="inlineStr">
        <is>
          <t>区分</t>
        </is>
      </c>
      <c r="B11" s="5" t="inlineStr">
        <is>
          <t>費目</t>
        </is>
      </c>
      <c r="C11" s="5" t="inlineStr">
        <is>
          <t>内容</t>
        </is>
      </c>
      <c r="D11" s="5" t="inlineStr">
        <is>
          <t>数量</t>
        </is>
      </c>
      <c r="E11" s="5" t="inlineStr">
        <is>
          <t>単位</t>
        </is>
      </c>
      <c r="F11" s="5" t="inlineStr">
        <is>
          <t>単価</t>
        </is>
      </c>
      <c r="G11" s="5" t="inlineStr">
        <is>
          <t>実行予算</t>
        </is>
      </c>
      <c r="H11" s="5" t="inlineStr">
        <is>
          <t>見積原価</t>
        </is>
      </c>
      <c r="I11" s="5" t="inlineStr">
        <is>
          <t>見積との差</t>
        </is>
      </c>
      <c r="J11" s="5" t="inlineStr">
        <is>
          <t>構成比</t>
        </is>
      </c>
    </row>
    <row r="12">
      <c r="A12" s="6" t="inlineStr">
        <is>
          <t>労務費</t>
        </is>
      </c>
      <c r="B12" s="6" t="inlineStr">
        <is>
          <t>要件定義</t>
        </is>
      </c>
      <c r="C12" s="6" t="inlineStr"/>
      <c r="D12" s="7" t="n">
        <v>300</v>
      </c>
      <c r="E12" s="6" t="inlineStr">
        <is>
          <t>時間</t>
        </is>
      </c>
      <c r="F12" s="7" t="n">
        <v>8000</v>
      </c>
      <c r="G12" s="8">
        <f>D12*F12</f>
        <v/>
      </c>
      <c r="H12" s="7" t="n">
        <v>2600000</v>
      </c>
      <c r="I12" s="8">
        <f>H12-G12</f>
        <v/>
      </c>
      <c r="J12" s="9">
        <f>IF($G$21=0,"",G12/$G$21)</f>
        <v/>
      </c>
    </row>
    <row r="13">
      <c r="A13" s="6" t="inlineStr">
        <is>
          <t>労務費</t>
        </is>
      </c>
      <c r="B13" s="6" t="inlineStr">
        <is>
          <t>設計</t>
        </is>
      </c>
      <c r="C13" s="6" t="inlineStr"/>
      <c r="D13" s="7" t="n">
        <v>600</v>
      </c>
      <c r="E13" s="6" t="inlineStr">
        <is>
          <t>時間</t>
        </is>
      </c>
      <c r="F13" s="7" t="n">
        <v>7000</v>
      </c>
      <c r="G13" s="8">
        <f>D13*F13</f>
        <v/>
      </c>
      <c r="H13" s="7" t="n">
        <v>4400000</v>
      </c>
      <c r="I13" s="8">
        <f>H13-G13</f>
        <v/>
      </c>
      <c r="J13" s="9">
        <f>IF($G$21=0,"",G13/$G$21)</f>
        <v/>
      </c>
    </row>
    <row r="14">
      <c r="A14" s="6" t="inlineStr">
        <is>
          <t>労務費</t>
        </is>
      </c>
      <c r="B14" s="6" t="inlineStr">
        <is>
          <t>製造（開発）</t>
        </is>
      </c>
      <c r="C14" s="6" t="inlineStr"/>
      <c r="D14" s="7" t="n">
        <v>1200</v>
      </c>
      <c r="E14" s="6" t="inlineStr">
        <is>
          <t>時間</t>
        </is>
      </c>
      <c r="F14" s="7" t="n">
        <v>6000</v>
      </c>
      <c r="G14" s="8">
        <f>D14*F14</f>
        <v/>
      </c>
      <c r="H14" s="7" t="n">
        <v>7600000</v>
      </c>
      <c r="I14" s="8">
        <f>H14-G14</f>
        <v/>
      </c>
      <c r="J14" s="9">
        <f>IF($G$21=0,"",G14/$G$21)</f>
        <v/>
      </c>
    </row>
    <row r="15">
      <c r="A15" s="6" t="inlineStr">
        <is>
          <t>労務費</t>
        </is>
      </c>
      <c r="B15" s="6" t="inlineStr">
        <is>
          <t>テスト</t>
        </is>
      </c>
      <c r="C15" s="6" t="inlineStr"/>
      <c r="D15" s="7" t="n">
        <v>700</v>
      </c>
      <c r="E15" s="6" t="inlineStr">
        <is>
          <t>時間</t>
        </is>
      </c>
      <c r="F15" s="7" t="n">
        <v>6000</v>
      </c>
      <c r="G15" s="8">
        <f>D15*F15</f>
        <v/>
      </c>
      <c r="H15" s="7" t="n">
        <v>4500000</v>
      </c>
      <c r="I15" s="8">
        <f>H15-G15</f>
        <v/>
      </c>
      <c r="J15" s="9">
        <f>IF($G$21=0,"",G15/$G$21)</f>
        <v/>
      </c>
    </row>
    <row r="16">
      <c r="A16" s="6" t="inlineStr">
        <is>
          <t>労務費</t>
        </is>
      </c>
      <c r="B16" s="6" t="inlineStr">
        <is>
          <t>移行・導入</t>
        </is>
      </c>
      <c r="C16" s="6" t="inlineStr"/>
      <c r="D16" s="7" t="n">
        <v>150</v>
      </c>
      <c r="E16" s="6" t="inlineStr">
        <is>
          <t>時間</t>
        </is>
      </c>
      <c r="F16" s="7" t="n">
        <v>7000</v>
      </c>
      <c r="G16" s="8">
        <f>D16*F16</f>
        <v/>
      </c>
      <c r="H16" s="7" t="n">
        <v>1100000</v>
      </c>
      <c r="I16" s="8">
        <f>H16-G16</f>
        <v/>
      </c>
      <c r="J16" s="9">
        <f>IF($G$21=0,"",G16/$G$21)</f>
        <v/>
      </c>
    </row>
    <row r="17">
      <c r="A17" s="6" t="inlineStr">
        <is>
          <t>労務費</t>
        </is>
      </c>
      <c r="B17" s="6" t="inlineStr">
        <is>
          <t>プロジェクト管理</t>
        </is>
      </c>
      <c r="C17" s="6" t="inlineStr"/>
      <c r="D17" s="7" t="n">
        <v>400</v>
      </c>
      <c r="E17" s="6" t="inlineStr">
        <is>
          <t>時間</t>
        </is>
      </c>
      <c r="F17" s="7" t="n">
        <v>9000</v>
      </c>
      <c r="G17" s="8">
        <f>D17*F17</f>
        <v/>
      </c>
      <c r="H17" s="7" t="n">
        <v>3600000</v>
      </c>
      <c r="I17" s="8">
        <f>H17-G17</f>
        <v/>
      </c>
      <c r="J17" s="9">
        <f>IF($G$21=0,"",G17/$G$21)</f>
        <v/>
      </c>
    </row>
    <row r="18">
      <c r="A18" s="6" t="inlineStr">
        <is>
          <t>外注費</t>
        </is>
      </c>
      <c r="B18" s="6" t="inlineStr">
        <is>
          <t>外注費</t>
        </is>
      </c>
      <c r="C18" s="6" t="inlineStr">
        <is>
          <t>一部機能の開発委託</t>
        </is>
      </c>
      <c r="D18" s="7" t="n">
        <v>1</v>
      </c>
      <c r="E18" s="6" t="inlineStr">
        <is>
          <t>式</t>
        </is>
      </c>
      <c r="F18" s="7" t="n">
        <v>3000000</v>
      </c>
      <c r="G18" s="8">
        <f>D18*F18</f>
        <v/>
      </c>
      <c r="H18" s="7" t="n">
        <v>3000000</v>
      </c>
      <c r="I18" s="8">
        <f>H18-G18</f>
        <v/>
      </c>
      <c r="J18" s="9">
        <f>IF($G$21=0,"",G18/$G$21)</f>
        <v/>
      </c>
    </row>
    <row r="19">
      <c r="A19" s="6" t="inlineStr">
        <is>
          <t>経費</t>
        </is>
      </c>
      <c r="B19" s="6" t="inlineStr">
        <is>
          <t>ライセンス・開発環境</t>
        </is>
      </c>
      <c r="C19" s="6" t="inlineStr">
        <is>
          <t>クラウド・ツール利用料</t>
        </is>
      </c>
      <c r="D19" s="7" t="n">
        <v>1</v>
      </c>
      <c r="E19" s="6" t="inlineStr">
        <is>
          <t>式</t>
        </is>
      </c>
      <c r="F19" s="7" t="n">
        <v>600000</v>
      </c>
      <c r="G19" s="8">
        <f>D19*F19</f>
        <v/>
      </c>
      <c r="H19" s="7" t="n">
        <v>600000</v>
      </c>
      <c r="I19" s="8">
        <f>H19-G19</f>
        <v/>
      </c>
      <c r="J19" s="9">
        <f>IF($G$21=0,"",G19/$G$21)</f>
        <v/>
      </c>
    </row>
    <row r="20">
      <c r="A20" s="6" t="inlineStr">
        <is>
          <t>予備費</t>
        </is>
      </c>
      <c r="B20" s="6" t="inlineStr">
        <is>
          <t>予備費</t>
        </is>
      </c>
      <c r="C20" s="6" t="inlineStr">
        <is>
          <t>仕様変更・手戻りへの備え</t>
        </is>
      </c>
      <c r="D20" s="7" t="n">
        <v>1</v>
      </c>
      <c r="E20" s="6" t="inlineStr">
        <is>
          <t>式</t>
        </is>
      </c>
      <c r="F20" s="7" t="n">
        <v>1300000</v>
      </c>
      <c r="G20" s="8">
        <f>D20*F20</f>
        <v/>
      </c>
      <c r="H20" s="7" t="n">
        <v>1000000</v>
      </c>
      <c r="I20" s="8">
        <f>H20-G20</f>
        <v/>
      </c>
      <c r="J20" s="9">
        <f>IF($G$21=0,"",G20/$G$21)</f>
        <v/>
      </c>
    </row>
    <row r="21">
      <c r="B21" s="2" t="inlineStr">
        <is>
          <t>原価合計</t>
        </is>
      </c>
      <c r="G21" s="10">
        <f>SUM(G12:G20)</f>
        <v/>
      </c>
      <c r="H21" s="10">
        <f>SUM(H12:H20)</f>
        <v/>
      </c>
      <c r="I21" s="10">
        <f>SUM(I12:I20)</f>
        <v/>
      </c>
      <c r="J21" s="11">
        <f>IF(G21=0,"",G21/G21)</f>
        <v/>
      </c>
    </row>
    <row r="23">
      <c r="B23" s="2" t="inlineStr">
        <is>
          <t>予定粗利（契約金額−原価合計）</t>
        </is>
      </c>
      <c r="G23" s="10">
        <f>E3-G21</f>
        <v/>
      </c>
    </row>
    <row r="24">
      <c r="B24" s="2" t="inlineStr">
        <is>
          <t>予定粗利率</t>
        </is>
      </c>
      <c r="G24" s="12">
        <f>IF(E3=0,"",G23/E3)</f>
        <v/>
      </c>
    </row>
    <row r="26">
      <c r="A26" t="inlineStr">
        <is>
          <t>※黄色のセルに入力します。実行予算＝数量×単価で自動計算されます。見積原価との差がマイナスの行は、見積より原価が増えている費目です。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8" customWidth="1" min="6" max="6"/>
    <col width="9" customWidth="1" min="7" max="7"/>
  </cols>
  <sheetData>
    <row r="1">
      <c r="A1" s="1" t="inlineStr">
        <is>
          <t>実行予算の予実管理と着地見込み</t>
        </is>
      </c>
    </row>
    <row r="3" ht="32" customHeight="1">
      <c r="A3" s="13" t="inlineStr">
        <is>
          <t>費目</t>
        </is>
      </c>
      <c r="B3" s="13" t="inlineStr">
        <is>
          <t>実行予算</t>
        </is>
      </c>
      <c r="C3" s="13" t="inlineStr">
        <is>
          <t>実績（累計）</t>
        </is>
      </c>
      <c r="D3" s="13" t="inlineStr">
        <is>
          <t>残作業の見込み</t>
        </is>
      </c>
      <c r="E3" s="13" t="inlineStr">
        <is>
          <t>着地見込み</t>
        </is>
      </c>
      <c r="F3" s="13" t="inlineStr">
        <is>
          <t>差異（実行予算−着地）</t>
        </is>
      </c>
      <c r="G3" s="13" t="inlineStr">
        <is>
          <t>消化率</t>
        </is>
      </c>
    </row>
    <row r="4">
      <c r="A4" s="6" t="inlineStr">
        <is>
          <t>要件定義</t>
        </is>
      </c>
      <c r="B4" s="8">
        <f>'実行予算書'!G12</f>
        <v/>
      </c>
      <c r="C4" s="7" t="n">
        <v>2400000</v>
      </c>
      <c r="D4" s="7" t="n">
        <v>0</v>
      </c>
      <c r="E4" s="8">
        <f>C4+D4</f>
        <v/>
      </c>
      <c r="F4" s="8">
        <f>B4-E4</f>
        <v/>
      </c>
      <c r="G4" s="9">
        <f>IF(B4=0,"",C4/B4)</f>
        <v/>
      </c>
    </row>
    <row r="5">
      <c r="A5" s="6" t="inlineStr">
        <is>
          <t>設計</t>
        </is>
      </c>
      <c r="B5" s="8">
        <f>'実行予算書'!G13</f>
        <v/>
      </c>
      <c r="C5" s="7" t="n">
        <v>4200000</v>
      </c>
      <c r="D5" s="7" t="n">
        <v>300000</v>
      </c>
      <c r="E5" s="8">
        <f>C5+D5</f>
        <v/>
      </c>
      <c r="F5" s="8">
        <f>B5-E5</f>
        <v/>
      </c>
      <c r="G5" s="9">
        <f>IF(B5=0,"",C5/B5)</f>
        <v/>
      </c>
    </row>
    <row r="6">
      <c r="A6" s="6" t="inlineStr">
        <is>
          <t>製造（開発）</t>
        </is>
      </c>
      <c r="B6" s="8">
        <f>'実行予算書'!G14</f>
        <v/>
      </c>
      <c r="C6" s="7" t="n">
        <v>3600000</v>
      </c>
      <c r="D6" s="7" t="n">
        <v>4200000</v>
      </c>
      <c r="E6" s="8">
        <f>C6+D6</f>
        <v/>
      </c>
      <c r="F6" s="8">
        <f>B6-E6</f>
        <v/>
      </c>
      <c r="G6" s="9">
        <f>IF(B6=0,"",C6/B6)</f>
        <v/>
      </c>
    </row>
    <row r="7">
      <c r="A7" s="6" t="inlineStr">
        <is>
          <t>テスト</t>
        </is>
      </c>
      <c r="B7" s="8">
        <f>'実行予算書'!G15</f>
        <v/>
      </c>
      <c r="C7" s="7" t="n">
        <v>0</v>
      </c>
      <c r="D7" s="7" t="n">
        <v>4600000</v>
      </c>
      <c r="E7" s="8">
        <f>C7+D7</f>
        <v/>
      </c>
      <c r="F7" s="8">
        <f>B7-E7</f>
        <v/>
      </c>
      <c r="G7" s="9">
        <f>IF(B7=0,"",C7/B7)</f>
        <v/>
      </c>
    </row>
    <row r="8">
      <c r="A8" s="6" t="inlineStr">
        <is>
          <t>移行・導入</t>
        </is>
      </c>
      <c r="B8" s="8">
        <f>'実行予算書'!G16</f>
        <v/>
      </c>
      <c r="C8" s="7" t="n">
        <v>0</v>
      </c>
      <c r="D8" s="7" t="n">
        <v>1100000</v>
      </c>
      <c r="E8" s="8">
        <f>C8+D8</f>
        <v/>
      </c>
      <c r="F8" s="8">
        <f>B8-E8</f>
        <v/>
      </c>
      <c r="G8" s="9">
        <f>IF(B8=0,"",C8/B8)</f>
        <v/>
      </c>
    </row>
    <row r="9">
      <c r="A9" s="6" t="inlineStr">
        <is>
          <t>プロジェクト管理</t>
        </is>
      </c>
      <c r="B9" s="8">
        <f>'実行予算書'!G17</f>
        <v/>
      </c>
      <c r="C9" s="7" t="n">
        <v>1800000</v>
      </c>
      <c r="D9" s="7" t="n">
        <v>1900000</v>
      </c>
      <c r="E9" s="8">
        <f>C9+D9</f>
        <v/>
      </c>
      <c r="F9" s="8">
        <f>B9-E9</f>
        <v/>
      </c>
      <c r="G9" s="9">
        <f>IF(B9=0,"",C9/B9)</f>
        <v/>
      </c>
    </row>
    <row r="10">
      <c r="A10" s="6" t="inlineStr">
        <is>
          <t>外注費</t>
        </is>
      </c>
      <c r="B10" s="8">
        <f>'実行予算書'!G18</f>
        <v/>
      </c>
      <c r="C10" s="7" t="n">
        <v>1200000</v>
      </c>
      <c r="D10" s="7" t="n">
        <v>1900000</v>
      </c>
      <c r="E10" s="8">
        <f>C10+D10</f>
        <v/>
      </c>
      <c r="F10" s="8">
        <f>B10-E10</f>
        <v/>
      </c>
      <c r="G10" s="9">
        <f>IF(B10=0,"",C10/B10)</f>
        <v/>
      </c>
    </row>
    <row r="11">
      <c r="A11" s="6" t="inlineStr">
        <is>
          <t>ライセンス・開発環境</t>
        </is>
      </c>
      <c r="B11" s="8">
        <f>'実行予算書'!G19</f>
        <v/>
      </c>
      <c r="C11" s="7" t="n">
        <v>300000</v>
      </c>
      <c r="D11" s="7" t="n">
        <v>300000</v>
      </c>
      <c r="E11" s="8">
        <f>C11+D11</f>
        <v/>
      </c>
      <c r="F11" s="8">
        <f>B11-E11</f>
        <v/>
      </c>
      <c r="G11" s="9">
        <f>IF(B11=0,"",C11/B11)</f>
        <v/>
      </c>
    </row>
    <row r="12">
      <c r="A12" s="6" t="inlineStr">
        <is>
          <t>予備費</t>
        </is>
      </c>
      <c r="B12" s="8">
        <f>'実行予算書'!G20</f>
        <v/>
      </c>
      <c r="C12" s="7" t="n">
        <v>0</v>
      </c>
      <c r="D12" s="7" t="n">
        <v>1000000</v>
      </c>
      <c r="E12" s="8">
        <f>C12+D12</f>
        <v/>
      </c>
      <c r="F12" s="8">
        <f>B12-E12</f>
        <v/>
      </c>
      <c r="G12" s="9">
        <f>IF(B12=0,"",C12/B12)</f>
        <v/>
      </c>
    </row>
    <row r="13">
      <c r="A13" s="2" t="inlineStr">
        <is>
          <t>合計</t>
        </is>
      </c>
      <c r="B13" s="10">
        <f>SUM(B4:B12)</f>
        <v/>
      </c>
      <c r="C13" s="10">
        <f>SUM(C4:C12)</f>
        <v/>
      </c>
      <c r="D13" s="10">
        <f>SUM(D4:D12)</f>
        <v/>
      </c>
      <c r="E13" s="10">
        <f>SUM(E4:E12)</f>
        <v/>
      </c>
      <c r="F13" s="10">
        <f>SUM(F4:F12)</f>
        <v/>
      </c>
      <c r="G13" s="11">
        <f>IF(B13=0,"",C13/B13)</f>
        <v/>
      </c>
    </row>
    <row r="15">
      <c r="A15" s="2" t="inlineStr">
        <is>
          <t>着地見込みの粗利</t>
        </is>
      </c>
      <c r="E15" s="14">
        <f>'実行予算書'!E3-E13</f>
        <v/>
      </c>
    </row>
    <row r="16">
      <c r="A16" s="2" t="inlineStr">
        <is>
          <t>着地見込みの粗利率</t>
        </is>
      </c>
      <c r="E16" s="11">
        <f>IF('実行予算書'!E3=0,"",E15/'実行予算書'!E3)</f>
        <v/>
      </c>
    </row>
    <row r="18">
      <c r="A18" t="inlineStr">
        <is>
          <t>※実績と残作業の見込みを毎月入力すると、着地見込みと実行予算との差異が自動で計算されます。数値は説明のための例です。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2026-10-21T10:46:15Z</dcterms:created>
  <dcterms:modified xmlns:dcterms="http://purl.org/dc/terms/" xmlns:xsi="http://www.w3.org/2001/XMLSchema-instance" xsi:type="dcterms:W3CDTF">2026-10-21T10:46:15Z</dcterms:modified>
</cp:coreProperties>
</file>