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プロジェクト収支一覧" sheetId="1" state="visible" r:id="rId1"/>
    <sheet xmlns:r="http://schemas.openxmlformats.org/officeDocument/2006/relationships" name="案件別収支表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FFF7DD"/>
      </patternFill>
    </fill>
    <fill>
      <patternFill patternType="solid">
        <fgColor rgb="001F3A5F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9" fontId="0" fillId="2" borderId="0" pivotButton="0" quotePrefix="0" xfId="0"/>
    <xf numFmtId="0" fontId="2" fillId="3" borderId="1" applyAlignment="1" pivotButton="0" quotePrefix="0" xfId="0">
      <alignment horizontal="center" vertical="center" wrapText="1"/>
    </xf>
    <xf numFmtId="0" fontId="0" fillId="2" borderId="1" pivotButton="0" quotePrefix="0" xfId="0"/>
    <xf numFmtId="3" fontId="0" fillId="2" borderId="1" pivotButton="0" quotePrefix="0" xfId="0"/>
    <xf numFmtId="3" fontId="0" fillId="0" borderId="1" pivotButton="0" quotePrefix="0" xfId="0"/>
    <xf numFmtId="164" fontId="0" fillId="0" borderId="1" pivotButton="0" quotePrefix="0" xfId="0"/>
    <xf numFmtId="164" fontId="0" fillId="2" borderId="1" pivotButton="0" quotePrefix="0" xfId="0"/>
    <xf numFmtId="0" fontId="0" fillId="0" borderId="1" pivotButton="0" quotePrefix="0" xfId="0"/>
    <xf numFmtId="0" fontId="3" fillId="0" borderId="0" pivotButton="0" quotePrefix="0" xfId="0"/>
    <xf numFmtId="3" fontId="3" fillId="0" borderId="1" pivotButton="0" quotePrefix="0" xfId="0"/>
    <xf numFmtId="164" fontId="3" fillId="0" borderId="1" pivotButton="0" quotePrefix="0" xfId="0"/>
    <xf numFmtId="0" fontId="0" fillId="2" borderId="0" pivotButton="0" quotePrefix="0" xfId="0"/>
    <xf numFmtId="3" fontId="0" fillId="2" borderId="0" pivotButton="0" quotePrefix="0" xfId="0"/>
    <xf numFmtId="0" fontId="2" fillId="3" borderId="0" pivotButton="0" quotePrefix="0" xfId="0"/>
    <xf numFmtId="0" fontId="2" fillId="3" borderId="0" applyAlignment="1" pivotButton="0" quotePrefix="0" xfId="0">
      <alignment horizontal="center"/>
    </xf>
    <xf numFmtId="0" fontId="3" fillId="0" borderId="1" pivotButton="0" quotePrefix="0" xfId="0"/>
    <xf numFmtId="3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2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20" customWidth="1" min="2" max="2"/>
    <col width="10" customWidth="1" min="3" max="3"/>
    <col width="10" customWidth="1" min="4" max="4"/>
    <col width="10" customWidth="1" min="5" max="5"/>
    <col width="10" customWidth="1" min="6" max="6"/>
    <col width="9" customWidth="1" min="7" max="7"/>
    <col width="11" customWidth="1" min="8" max="8"/>
    <col width="11" customWidth="1" min="9" max="9"/>
    <col width="10" customWidth="1" min="10" max="10"/>
    <col width="10" customWidth="1" min="11" max="11"/>
    <col width="9" customWidth="1" min="12" max="12"/>
    <col width="11" customWidth="1" min="13" max="13"/>
    <col width="9" customWidth="1" min="14" max="14"/>
    <col width="8" customWidth="1" min="15" max="15"/>
    <col width="8" customWidth="1" min="16" max="16"/>
  </cols>
  <sheetData>
    <row r="1">
      <c r="A1" s="1" t="inlineStr">
        <is>
          <t>プロジェクト収支管理表（一覧）</t>
        </is>
      </c>
    </row>
    <row r="2">
      <c r="A2" t="inlineStr">
        <is>
          <t>単位：万円。黄色のセルに入力します。着地原価＝実績原価＋残作業の見込み。数値は説明のための例です。</t>
        </is>
      </c>
      <c r="L2" t="inlineStr">
        <is>
          <t>粗利率アラート基準</t>
        </is>
      </c>
      <c r="M2" s="2" t="n">
        <v>0.1</v>
      </c>
    </row>
    <row r="4" ht="36" customHeight="1">
      <c r="A4" s="3" t="inlineStr">
        <is>
          <t>コード</t>
        </is>
      </c>
      <c r="B4" s="3" t="inlineStr">
        <is>
          <t>プロジェクト名</t>
        </is>
      </c>
      <c r="C4" s="3" t="inlineStr">
        <is>
          <t>種別</t>
        </is>
      </c>
      <c r="D4" s="3" t="inlineStr">
        <is>
          <t>受注金額</t>
        </is>
      </c>
      <c r="E4" s="3" t="inlineStr">
        <is>
          <t>予算原価</t>
        </is>
      </c>
      <c r="F4" s="3" t="inlineStr">
        <is>
          <t>予算粗利</t>
        </is>
      </c>
      <c r="G4" s="3" t="inlineStr">
        <is>
          <t>予算粗利率</t>
        </is>
      </c>
      <c r="H4" s="3" t="inlineStr">
        <is>
          <t>実績原価（累計）</t>
        </is>
      </c>
      <c r="I4" s="3" t="inlineStr">
        <is>
          <t>残作業の見込み</t>
        </is>
      </c>
      <c r="J4" s="3" t="inlineStr">
        <is>
          <t>着地原価</t>
        </is>
      </c>
      <c r="K4" s="3" t="inlineStr">
        <is>
          <t>着地粗利</t>
        </is>
      </c>
      <c r="L4" s="3" t="inlineStr">
        <is>
          <t>着地粗利率</t>
        </is>
      </c>
      <c r="M4" s="3" t="inlineStr">
        <is>
          <t>予算との差（粗利）</t>
        </is>
      </c>
      <c r="N4" s="3" t="inlineStr">
        <is>
          <t>原価消化率</t>
        </is>
      </c>
      <c r="O4" s="3" t="inlineStr">
        <is>
          <t>進捗率</t>
        </is>
      </c>
      <c r="P4" s="3" t="inlineStr">
        <is>
          <t>判定</t>
        </is>
      </c>
    </row>
    <row r="5">
      <c r="A5" s="4" t="inlineStr">
        <is>
          <t>P-001</t>
        </is>
      </c>
      <c r="B5" s="4" t="inlineStr">
        <is>
          <t>基幹システム改修</t>
        </is>
      </c>
      <c r="C5" s="4" t="inlineStr">
        <is>
          <t>受託開発</t>
        </is>
      </c>
      <c r="D5" s="5" t="n">
        <v>3000</v>
      </c>
      <c r="E5" s="5" t="n">
        <v>2400</v>
      </c>
      <c r="F5" s="6">
        <f>D5-E5</f>
        <v/>
      </c>
      <c r="G5" s="7">
        <f>IF(D5=0,"",F5/D5)</f>
        <v/>
      </c>
      <c r="H5" s="5" t="n">
        <v>1600</v>
      </c>
      <c r="I5" s="5" t="n">
        <v>800</v>
      </c>
      <c r="J5" s="6">
        <f>H5+I5</f>
        <v/>
      </c>
      <c r="K5" s="6">
        <f>D5-J5</f>
        <v/>
      </c>
      <c r="L5" s="7">
        <f>IF(D5=0,"",K5/D5)</f>
        <v/>
      </c>
      <c r="M5" s="6">
        <f>K5-F5</f>
        <v/>
      </c>
      <c r="N5" s="7">
        <f>IF(J5=0,"",H5/J5)</f>
        <v/>
      </c>
      <c r="O5" s="8" t="n">
        <v>0.65</v>
      </c>
      <c r="P5" s="9">
        <f>IF(K5&lt;0,"赤字",IF(L5&lt;$M$2,"要注意",IF(M5&lt;0,"悪化","良好")))</f>
        <v/>
      </c>
    </row>
    <row r="6">
      <c r="A6" s="4" t="inlineStr">
        <is>
          <t>P-002</t>
        </is>
      </c>
      <c r="B6" s="4" t="inlineStr">
        <is>
          <t>コーポレートサイト</t>
        </is>
      </c>
      <c r="C6" s="4" t="inlineStr">
        <is>
          <t>Web制作</t>
        </is>
      </c>
      <c r="D6" s="5" t="n">
        <v>800</v>
      </c>
      <c r="E6" s="5" t="n">
        <v>600</v>
      </c>
      <c r="F6" s="6">
        <f>D6-E6</f>
        <v/>
      </c>
      <c r="G6" s="7">
        <f>IF(D6=0,"",F6/D6)</f>
        <v/>
      </c>
      <c r="H6" s="5" t="n">
        <v>520</v>
      </c>
      <c r="I6" s="5" t="n">
        <v>180</v>
      </c>
      <c r="J6" s="6">
        <f>H6+I6</f>
        <v/>
      </c>
      <c r="K6" s="6">
        <f>D6-J6</f>
        <v/>
      </c>
      <c r="L6" s="7">
        <f>IF(D6=0,"",K6/D6)</f>
        <v/>
      </c>
      <c r="M6" s="6">
        <f>K6-F6</f>
        <v/>
      </c>
      <c r="N6" s="7">
        <f>IF(J6=0,"",H6/J6)</f>
        <v/>
      </c>
      <c r="O6" s="8" t="n">
        <v>0.7</v>
      </c>
      <c r="P6" s="9">
        <f>IF(K6&lt;0,"赤字",IF(L6&lt;$M$2,"要注意",IF(M6&lt;0,"悪化","良好")))</f>
        <v/>
      </c>
    </row>
    <row r="7">
      <c r="A7" s="4" t="inlineStr">
        <is>
          <t>P-003</t>
        </is>
      </c>
      <c r="B7" s="4" t="inlineStr">
        <is>
          <t>業務改革支援</t>
        </is>
      </c>
      <c r="C7" s="4" t="inlineStr">
        <is>
          <t>コンサル</t>
        </is>
      </c>
      <c r="D7" s="5" t="n">
        <v>1200</v>
      </c>
      <c r="E7" s="5" t="n">
        <v>840</v>
      </c>
      <c r="F7" s="6">
        <f>D7-E7</f>
        <v/>
      </c>
      <c r="G7" s="7">
        <f>IF(D7=0,"",F7/D7)</f>
        <v/>
      </c>
      <c r="H7" s="5" t="n">
        <v>300</v>
      </c>
      <c r="I7" s="5" t="n">
        <v>520</v>
      </c>
      <c r="J7" s="6">
        <f>H7+I7</f>
        <v/>
      </c>
      <c r="K7" s="6">
        <f>D7-J7</f>
        <v/>
      </c>
      <c r="L7" s="7">
        <f>IF(D7=0,"",K7/D7)</f>
        <v/>
      </c>
      <c r="M7" s="6">
        <f>K7-F7</f>
        <v/>
      </c>
      <c r="N7" s="7">
        <f>IF(J7=0,"",H7/J7)</f>
        <v/>
      </c>
      <c r="O7" s="8" t="n">
        <v>0.35</v>
      </c>
      <c r="P7" s="9">
        <f>IF(K7&lt;0,"赤字",IF(L7&lt;$M$2,"要注意",IF(M7&lt;0,"悪化","良好")))</f>
        <v/>
      </c>
    </row>
    <row r="8">
      <c r="A8" s="4" t="inlineStr">
        <is>
          <t>P-004</t>
        </is>
      </c>
      <c r="B8" s="4" t="inlineStr">
        <is>
          <t>システム保守（年間）</t>
        </is>
      </c>
      <c r="C8" s="4" t="inlineStr">
        <is>
          <t>保守運用</t>
        </is>
      </c>
      <c r="D8" s="5" t="n">
        <v>1800</v>
      </c>
      <c r="E8" s="5" t="n">
        <v>1440</v>
      </c>
      <c r="F8" s="6">
        <f>D8-E8</f>
        <v/>
      </c>
      <c r="G8" s="7">
        <f>IF(D8=0,"",F8/D8)</f>
        <v/>
      </c>
      <c r="H8" s="5" t="n">
        <v>900</v>
      </c>
      <c r="I8" s="5" t="n">
        <v>600</v>
      </c>
      <c r="J8" s="6">
        <f>H8+I8</f>
        <v/>
      </c>
      <c r="K8" s="6">
        <f>D8-J8</f>
        <v/>
      </c>
      <c r="L8" s="7">
        <f>IF(D8=0,"",K8/D8)</f>
        <v/>
      </c>
      <c r="M8" s="6">
        <f>K8-F8</f>
        <v/>
      </c>
      <c r="N8" s="7">
        <f>IF(J8=0,"",H8/J8)</f>
        <v/>
      </c>
      <c r="O8" s="8" t="n">
        <v>0.5</v>
      </c>
      <c r="P8" s="9">
        <f>IF(K8&lt;0,"赤字",IF(L8&lt;$M$2,"要注意",IF(M8&lt;0,"悪化","良好")))</f>
        <v/>
      </c>
    </row>
    <row r="9">
      <c r="A9" s="4" t="inlineStr">
        <is>
          <t>P-005</t>
        </is>
      </c>
      <c r="B9" s="4" t="inlineStr">
        <is>
          <t>展示会出展</t>
        </is>
      </c>
      <c r="C9" s="4" t="inlineStr">
        <is>
          <t>イベント</t>
        </is>
      </c>
      <c r="D9" s="5" t="n">
        <v>2000</v>
      </c>
      <c r="E9" s="5" t="n">
        <v>1700</v>
      </c>
      <c r="F9" s="6">
        <f>D9-E9</f>
        <v/>
      </c>
      <c r="G9" s="7">
        <f>IF(D9=0,"",F9/D9)</f>
        <v/>
      </c>
      <c r="H9" s="5" t="n">
        <v>1750</v>
      </c>
      <c r="I9" s="5" t="n">
        <v>250</v>
      </c>
      <c r="J9" s="6">
        <f>H9+I9</f>
        <v/>
      </c>
      <c r="K9" s="6">
        <f>D9-J9</f>
        <v/>
      </c>
      <c r="L9" s="7">
        <f>IF(D9=0,"",K9/D9)</f>
        <v/>
      </c>
      <c r="M9" s="6">
        <f>K9-F9</f>
        <v/>
      </c>
      <c r="N9" s="7">
        <f>IF(J9=0,"",H9/J9)</f>
        <v/>
      </c>
      <c r="O9" s="8" t="n">
        <v>0.85</v>
      </c>
      <c r="P9" s="9">
        <f>IF(K9&lt;0,"赤字",IF(L9&lt;$M$2,"要注意",IF(M9&lt;0,"悪化","良好")))</f>
        <v/>
      </c>
    </row>
    <row r="10">
      <c r="B10" s="10" t="inlineStr">
        <is>
          <t>合計</t>
        </is>
      </c>
      <c r="D10" s="11">
        <f>SUM(D5:D9)</f>
        <v/>
      </c>
      <c r="E10" s="11">
        <f>SUM(E5:E9)</f>
        <v/>
      </c>
      <c r="F10" s="11">
        <f>SUM(F5:F9)</f>
        <v/>
      </c>
      <c r="G10" s="12">
        <f>IF(D10=0,"",F10/D10)</f>
        <v/>
      </c>
      <c r="H10" s="11">
        <f>SUM(H5:H9)</f>
        <v/>
      </c>
      <c r="I10" s="11">
        <f>SUM(I5:I9)</f>
        <v/>
      </c>
      <c r="J10" s="11">
        <f>SUM(J5:J9)</f>
        <v/>
      </c>
      <c r="K10" s="11">
        <f>SUM(K5:K9)</f>
        <v/>
      </c>
      <c r="L10" s="12">
        <f>IF(D10=0,"",K10/D10)</f>
        <v/>
      </c>
      <c r="M10" s="11">
        <f>SUM(M5:M9)</f>
        <v/>
      </c>
    </row>
    <row r="12">
      <c r="A12" t="inlineStr">
        <is>
          <t>※原価消化率（実績原価÷着地原価）が進捗率を大きく上回る案件は、原価超過の兆候です。判定：着地粗利がマイナス＝赤字、着地粗利率が基準未満＝要注意、予算より粗利が減少＝悪化。</t>
        </is>
      </c>
    </row>
  </sheetData>
  <conditionalFormatting sqref="P5:P9">
    <cfRule type="expression" priority="1" dxfId="0">
      <formula>OR(P5="赤字",P5="要注意")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cols>
    <col width="26" customWidth="1" min="1" max="1"/>
    <col width="8" customWidth="1" min="2" max="2"/>
    <col width="9" customWidth="1" min="3" max="3"/>
    <col width="9" customWidth="1" min="4" max="4"/>
    <col width="9" customWidth="1" min="5" max="5"/>
    <col width="9" customWidth="1" min="6" max="6"/>
    <col width="9" customWidth="1" min="7" max="7"/>
    <col width="9" customWidth="1" min="8" max="8"/>
    <col width="10" customWidth="1" min="9" max="9"/>
  </cols>
  <sheetData>
    <row r="1">
      <c r="A1" s="1" t="inlineStr">
        <is>
          <t>案件別のプロジェクト収支表（月次・予算と実績）</t>
        </is>
      </c>
    </row>
    <row r="3">
      <c r="A3" s="10" t="inlineStr">
        <is>
          <t>プロジェクトコード</t>
        </is>
      </c>
      <c r="B3" s="13" t="inlineStr">
        <is>
          <t>P-001</t>
        </is>
      </c>
      <c r="D3" s="10" t="inlineStr">
        <is>
          <t>時間単価（労務費の原価単価・円）</t>
        </is>
      </c>
      <c r="G3" s="14" t="n">
        <v>8500</v>
      </c>
    </row>
    <row r="4">
      <c r="A4" s="10" t="inlineStr">
        <is>
          <t>プロジェクト名</t>
        </is>
      </c>
      <c r="B4" s="13" t="inlineStr">
        <is>
          <t>基幹システム改修</t>
        </is>
      </c>
    </row>
    <row r="5">
      <c r="A5" s="10" t="inlineStr">
        <is>
          <t>受注金額（万円）</t>
        </is>
      </c>
      <c r="B5" s="13" t="n">
        <v>3000</v>
      </c>
    </row>
    <row r="6">
      <c r="A6" s="10" t="inlineStr">
        <is>
          <t>期間</t>
        </is>
      </c>
      <c r="B6" s="13" t="inlineStr">
        <is>
          <t>2026年11月〜2027年4月</t>
        </is>
      </c>
    </row>
    <row r="7">
      <c r="A7" s="10" t="inlineStr">
        <is>
          <t>PM</t>
        </is>
      </c>
      <c r="B7" s="13" t="inlineStr">
        <is>
          <t>（氏名）</t>
        </is>
      </c>
    </row>
    <row r="9">
      <c r="A9" s="15" t="inlineStr">
        <is>
          <t>項目</t>
        </is>
      </c>
      <c r="B9" s="15" t="inlineStr">
        <is>
          <t>区分</t>
        </is>
      </c>
      <c r="C9" s="16" t="inlineStr">
        <is>
          <t>11月</t>
        </is>
      </c>
      <c r="D9" s="16" t="inlineStr">
        <is>
          <t>12月</t>
        </is>
      </c>
      <c r="E9" s="16" t="inlineStr">
        <is>
          <t>1月</t>
        </is>
      </c>
      <c r="F9" s="16" t="inlineStr">
        <is>
          <t>2月</t>
        </is>
      </c>
      <c r="G9" s="16" t="inlineStr">
        <is>
          <t>3月</t>
        </is>
      </c>
      <c r="H9" s="16" t="inlineStr">
        <is>
          <t>4月</t>
        </is>
      </c>
      <c r="I9" s="15" t="inlineStr">
        <is>
          <t>合計</t>
        </is>
      </c>
    </row>
    <row r="10">
      <c r="A10" s="9" t="inlineStr">
        <is>
          <t>工数（時間）</t>
        </is>
      </c>
      <c r="B10" s="9" t="inlineStr">
        <is>
          <t>予算</t>
        </is>
      </c>
      <c r="C10" s="5" t="n">
        <v>300</v>
      </c>
      <c r="D10" s="5" t="n">
        <v>500</v>
      </c>
      <c r="E10" s="5" t="n">
        <v>600</v>
      </c>
      <c r="F10" s="5" t="n">
        <v>500</v>
      </c>
      <c r="G10" s="5" t="n">
        <v>350</v>
      </c>
      <c r="H10" s="5" t="n">
        <v>150</v>
      </c>
      <c r="I10" s="6">
        <f>SUM(C10:H10)</f>
        <v/>
      </c>
    </row>
    <row r="11">
      <c r="A11" s="9" t="inlineStr">
        <is>
          <t>工数（時間）</t>
        </is>
      </c>
      <c r="B11" s="9" t="inlineStr">
        <is>
          <t>実績</t>
        </is>
      </c>
      <c r="C11" s="5" t="n">
        <v>330</v>
      </c>
      <c r="D11" s="5" t="n">
        <v>600</v>
      </c>
      <c r="E11" s="5" t="n">
        <v>703</v>
      </c>
      <c r="F11" s="5" t="n"/>
      <c r="G11" s="5" t="n"/>
      <c r="H11" s="5" t="n"/>
      <c r="I11" s="6">
        <f>SUM(C11:H11)</f>
        <v/>
      </c>
    </row>
    <row r="12">
      <c r="A12" s="9" t="inlineStr">
        <is>
          <t>外注費（万円）</t>
        </is>
      </c>
      <c r="B12" s="9" t="inlineStr">
        <is>
          <t>予算</t>
        </is>
      </c>
      <c r="C12" s="5" t="n">
        <v>0</v>
      </c>
      <c r="D12" s="5" t="n">
        <v>50</v>
      </c>
      <c r="E12" s="5" t="n">
        <v>100</v>
      </c>
      <c r="F12" s="5" t="n">
        <v>100</v>
      </c>
      <c r="G12" s="5" t="n">
        <v>50</v>
      </c>
      <c r="H12" s="5" t="n">
        <v>0</v>
      </c>
      <c r="I12" s="6">
        <f>SUM(C12:H12)</f>
        <v/>
      </c>
    </row>
    <row r="13">
      <c r="A13" s="9" t="inlineStr">
        <is>
          <t>外注費（万円）</t>
        </is>
      </c>
      <c r="B13" s="9" t="inlineStr">
        <is>
          <t>実績</t>
        </is>
      </c>
      <c r="C13" s="5" t="n">
        <v>0</v>
      </c>
      <c r="D13" s="5" t="n">
        <v>60</v>
      </c>
      <c r="E13" s="5" t="n">
        <v>120</v>
      </c>
      <c r="F13" s="5" t="n"/>
      <c r="G13" s="5" t="n"/>
      <c r="H13" s="5" t="n"/>
      <c r="I13" s="6">
        <f>SUM(C13:H13)</f>
        <v/>
      </c>
    </row>
    <row r="14">
      <c r="A14" s="9" t="inlineStr">
        <is>
          <t>経費（万円）</t>
        </is>
      </c>
      <c r="B14" s="9" t="inlineStr">
        <is>
          <t>予算</t>
        </is>
      </c>
      <c r="C14" s="5" t="n">
        <v>10</v>
      </c>
      <c r="D14" s="5" t="n">
        <v>10</v>
      </c>
      <c r="E14" s="5" t="n">
        <v>10</v>
      </c>
      <c r="F14" s="5" t="n">
        <v>10</v>
      </c>
      <c r="G14" s="5" t="n">
        <v>10</v>
      </c>
      <c r="H14" s="5" t="n">
        <v>10</v>
      </c>
      <c r="I14" s="6">
        <f>SUM(C14:H14)</f>
        <v/>
      </c>
    </row>
    <row r="15">
      <c r="A15" s="9" t="inlineStr">
        <is>
          <t>経費（万円）</t>
        </is>
      </c>
      <c r="B15" s="9" t="inlineStr">
        <is>
          <t>実績</t>
        </is>
      </c>
      <c r="C15" s="5" t="n">
        <v>12</v>
      </c>
      <c r="D15" s="5" t="n">
        <v>9</v>
      </c>
      <c r="E15" s="5" t="n">
        <v>11</v>
      </c>
      <c r="F15" s="5" t="n"/>
      <c r="G15" s="5" t="n"/>
      <c r="H15" s="5" t="n"/>
      <c r="I15" s="6">
        <f>SUM(C15:H15)</f>
        <v/>
      </c>
    </row>
    <row r="16">
      <c r="A16" s="9" t="inlineStr">
        <is>
          <t>労務費（万円）＝工数×単価</t>
        </is>
      </c>
      <c r="B16" s="9" t="inlineStr">
        <is>
          <t>予算</t>
        </is>
      </c>
      <c r="C16" s="6">
        <f>IF(C10="","",C10*$G$3/10000)</f>
        <v/>
      </c>
      <c r="D16" s="6">
        <f>IF(D10="","",D10*$G$3/10000)</f>
        <v/>
      </c>
      <c r="E16" s="6">
        <f>IF(E10="","",E10*$G$3/10000)</f>
        <v/>
      </c>
      <c r="F16" s="6">
        <f>IF(F10="","",F10*$G$3/10000)</f>
        <v/>
      </c>
      <c r="G16" s="6">
        <f>IF(G10="","",G10*$G$3/10000)</f>
        <v/>
      </c>
      <c r="H16" s="6">
        <f>IF(H10="","",H10*$G$3/10000)</f>
        <v/>
      </c>
      <c r="I16" s="6">
        <f>SUM(C16:H16)</f>
        <v/>
      </c>
    </row>
    <row r="17">
      <c r="A17" s="9" t="inlineStr">
        <is>
          <t>労務費（万円）＝工数×単価</t>
        </is>
      </c>
      <c r="B17" s="9" t="inlineStr">
        <is>
          <t>実績</t>
        </is>
      </c>
      <c r="C17" s="6">
        <f>IF(C11="","",C11*$G$3/10000)</f>
        <v/>
      </c>
      <c r="D17" s="6">
        <f>IF(D11="","",D11*$G$3/10000)</f>
        <v/>
      </c>
      <c r="E17" s="6">
        <f>IF(E11="","",E11*$G$3/10000)</f>
        <v/>
      </c>
      <c r="F17" s="6">
        <f>IF(F11="","",F11*$G$3/10000)</f>
        <v/>
      </c>
      <c r="G17" s="6">
        <f>IF(G11="","",G11*$G$3/10000)</f>
        <v/>
      </c>
      <c r="H17" s="6">
        <f>IF(H11="","",H11*$G$3/10000)</f>
        <v/>
      </c>
      <c r="I17" s="6">
        <f>SUM(C17:H17)</f>
        <v/>
      </c>
    </row>
    <row r="18">
      <c r="A18" s="17" t="inlineStr">
        <is>
          <t>原価合計（万円）</t>
        </is>
      </c>
      <c r="B18" s="9" t="inlineStr">
        <is>
          <t>予算</t>
        </is>
      </c>
      <c r="C18" s="6">
        <f>IF(C12="","",N(C16)+N(C12)+N(C14))</f>
        <v/>
      </c>
      <c r="D18" s="6">
        <f>IF(D12="","",N(D16)+N(D12)+N(D14))</f>
        <v/>
      </c>
      <c r="E18" s="6">
        <f>IF(E12="","",N(E16)+N(E12)+N(E14))</f>
        <v/>
      </c>
      <c r="F18" s="6">
        <f>IF(F12="","",N(F16)+N(F12)+N(F14))</f>
        <v/>
      </c>
      <c r="G18" s="6">
        <f>IF(G12="","",N(G16)+N(G12)+N(G14))</f>
        <v/>
      </c>
      <c r="H18" s="6">
        <f>IF(H12="","",N(H16)+N(H12)+N(H14))</f>
        <v/>
      </c>
      <c r="I18" s="11">
        <f>SUM(C18:H18)</f>
        <v/>
      </c>
    </row>
    <row r="19">
      <c r="A19" s="17" t="inlineStr">
        <is>
          <t>原価合計（万円）</t>
        </is>
      </c>
      <c r="B19" s="9" t="inlineStr">
        <is>
          <t>実績</t>
        </is>
      </c>
      <c r="C19" s="6">
        <f>IF(C13="","",N(C17)+N(C13)+N(C15))</f>
        <v/>
      </c>
      <c r="D19" s="6">
        <f>IF(D13="","",N(D17)+N(D13)+N(D15))</f>
        <v/>
      </c>
      <c r="E19" s="6">
        <f>IF(E13="","",N(E17)+N(E13)+N(E15))</f>
        <v/>
      </c>
      <c r="F19" s="6">
        <f>IF(F13="","",N(F17)+N(F13)+N(F15))</f>
        <v/>
      </c>
      <c r="G19" s="6">
        <f>IF(G13="","",N(G17)+N(G13)+N(G15))</f>
        <v/>
      </c>
      <c r="H19" s="6">
        <f>IF(H13="","",N(H17)+N(H13)+N(H15))</f>
        <v/>
      </c>
      <c r="I19" s="11">
        <f>SUM(C19:H19)</f>
        <v/>
      </c>
    </row>
    <row r="21">
      <c r="A21" s="10" t="inlineStr">
        <is>
          <t>予算粗利（万円）</t>
        </is>
      </c>
      <c r="C21" s="18">
        <f>B5-I18</f>
        <v/>
      </c>
    </row>
    <row r="22">
      <c r="A22" s="10" t="inlineStr">
        <is>
          <t>実績原価（累計・万円）</t>
        </is>
      </c>
      <c r="C22" s="18">
        <f>I19</f>
        <v/>
      </c>
    </row>
    <row r="23">
      <c r="A23" s="10" t="inlineStr">
        <is>
          <t>残作業の見込み（万円）</t>
        </is>
      </c>
      <c r="C23" s="14" t="n">
        <v>800</v>
      </c>
    </row>
    <row r="24">
      <c r="A24" s="10" t="inlineStr">
        <is>
          <t>着地原価（万円）</t>
        </is>
      </c>
      <c r="C24" s="18">
        <f>C22+C23</f>
        <v/>
      </c>
    </row>
    <row r="25">
      <c r="A25" s="10" t="inlineStr">
        <is>
          <t>着地粗利（万円）</t>
        </is>
      </c>
      <c r="C25" s="18">
        <f>B5-C24</f>
        <v/>
      </c>
    </row>
    <row r="26">
      <c r="A26" s="10" t="inlineStr">
        <is>
          <t>着地粗利率</t>
        </is>
      </c>
      <c r="C26" s="19">
        <f>IF(B5=0,"",C25/B5)</f>
        <v/>
      </c>
    </row>
    <row r="28">
      <c r="A28" t="inlineStr">
        <is>
          <t>※予算と実績を同じ単位・同じ月で並べ、月末に「残作業の見込み」を更新して着地を確認します。数値は説明のための例です。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2026-10-26T10:42:21Z</dcterms:created>
  <dcterms:modified xmlns:dcterms="http://purl.org/dc/terms/" xmlns:xsi="http://www.w3.org/2001/XMLSchema-instance" xsi:type="dcterms:W3CDTF">2026-10-26T10:42:21Z</dcterms:modified>
</cp:coreProperties>
</file>