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数入力シート" sheetId="1" state="visible" r:id="rId1"/>
    <sheet xmlns:r="http://schemas.openxmlformats.org/officeDocument/2006/relationships" name="工数集計" sheetId="2" state="visible" r:id="rId2"/>
    <sheet xmlns:r="http://schemas.openxmlformats.org/officeDocument/2006/relationships" name="マスタ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m/dd"/>
    <numFmt numFmtId="166" formatCode="#,##0.0"/>
    <numFmt numFmtId="167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165" fontId="0" fillId="3" borderId="0" pivotButton="0" quotePrefix="0" xfId="0"/>
    <xf numFmtId="0" fontId="0" fillId="3" borderId="0" pivotButton="0" quotePrefix="0" xfId="0"/>
    <xf numFmtId="3" fontId="0" fillId="0" borderId="0" pivotButton="0" quotePrefix="0" xfId="0"/>
    <xf numFmtId="166" fontId="0" fillId="0" borderId="1" pivotButton="0" quotePrefix="0" xfId="0"/>
    <xf numFmtId="167" fontId="0" fillId="0" borderId="1" pivotButton="0" quotePrefix="0" xfId="0"/>
    <xf numFmtId="0" fontId="3" fillId="0" borderId="0" pivotButton="0" quotePrefix="0" xfId="0"/>
    <xf numFmtId="166" fontId="0" fillId="0" borderId="0" pivotButton="0" quotePrefix="0" xfId="0"/>
    <xf numFmtId="3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0" customWidth="1" min="4" max="4"/>
    <col width="20" customWidth="1" min="5" max="5"/>
    <col width="10" customWidth="1" min="6" max="6"/>
    <col width="8" customWidth="1" min="7" max="7"/>
    <col width="12" customWidth="1" min="8" max="8"/>
    <col width="20" customWidth="1" min="9" max="9"/>
  </cols>
  <sheetData>
    <row r="1">
      <c r="A1" s="1" t="inlineStr">
        <is>
          <t>工数管理シート（入力）</t>
        </is>
      </c>
    </row>
    <row r="2">
      <c r="A2" t="inlineStr">
        <is>
          <t>1行に「日付・社員・プロジェクト・作業区分・時間」を1件ずつ入力します（15分＝0.25時間単位）。</t>
        </is>
      </c>
    </row>
    <row r="4">
      <c r="A4" s="2" t="inlineStr">
        <is>
          <t>日付</t>
        </is>
      </c>
      <c r="B4" s="2" t="inlineStr">
        <is>
          <t>社員コード</t>
        </is>
      </c>
      <c r="C4" s="2" t="inlineStr">
        <is>
          <t>氏名</t>
        </is>
      </c>
      <c r="D4" s="2" t="inlineStr">
        <is>
          <t>PJコード</t>
        </is>
      </c>
      <c r="E4" s="2" t="inlineStr">
        <is>
          <t>プロジェクト名</t>
        </is>
      </c>
      <c r="F4" s="2" t="inlineStr">
        <is>
          <t>作業区分</t>
        </is>
      </c>
      <c r="G4" s="2" t="inlineStr">
        <is>
          <t>時間</t>
        </is>
      </c>
      <c r="H4" s="2" t="inlineStr">
        <is>
          <t>工数原価（円）</t>
        </is>
      </c>
      <c r="I4" s="2" t="inlineStr">
        <is>
          <t>メモ</t>
        </is>
      </c>
    </row>
    <row r="5">
      <c r="A5" s="3" t="n">
        <v>46328</v>
      </c>
      <c r="B5" s="4" t="inlineStr">
        <is>
          <t>E001</t>
        </is>
      </c>
      <c r="C5" s="5">
        <f>IFERROR(VLOOKUP(B5,マスタ!$A$4:$E$8,2,FALSE),"")</f>
        <v/>
      </c>
      <c r="D5" s="4" t="inlineStr">
        <is>
          <t>PJ-001</t>
        </is>
      </c>
      <c r="E5" s="5">
        <f>IFERROR(VLOOKUP(D5,マスタ!$A$10:$C$15,2,FALSE),"")</f>
        <v/>
      </c>
      <c r="F5" s="4" t="inlineStr">
        <is>
          <t>設計</t>
        </is>
      </c>
      <c r="G5" s="4" t="n">
        <v>5</v>
      </c>
      <c r="H5" s="6">
        <f>IFERROR(G5*VLOOKUP(B5,マスタ!$A$4:$E$8,4,FALSE),"")</f>
        <v/>
      </c>
      <c r="I5" s="5" t="n"/>
    </row>
    <row r="6">
      <c r="A6" s="3" t="n">
        <v>46328</v>
      </c>
      <c r="B6" s="4" t="inlineStr">
        <is>
          <t>E001</t>
        </is>
      </c>
      <c r="C6" s="5">
        <f>IFERROR(VLOOKUP(B6,マスタ!$A$4:$E$8,2,FALSE),"")</f>
        <v/>
      </c>
      <c r="D6" s="4" t="inlineStr">
        <is>
          <t>PJ-001</t>
        </is>
      </c>
      <c r="E6" s="5">
        <f>IFERROR(VLOOKUP(D6,マスタ!$A$10:$C$15,2,FALSE),"")</f>
        <v/>
      </c>
      <c r="F6" s="4" t="inlineStr">
        <is>
          <t>製造</t>
        </is>
      </c>
      <c r="G6" s="4" t="n">
        <v>2</v>
      </c>
      <c r="H6" s="6">
        <f>IFERROR(G6*VLOOKUP(B6,マスタ!$A$4:$E$8,4,FALSE),"")</f>
        <v/>
      </c>
      <c r="I6" s="5" t="n"/>
    </row>
    <row r="7">
      <c r="A7" s="3" t="n">
        <v>46328</v>
      </c>
      <c r="B7" s="4" t="inlineStr">
        <is>
          <t>E001</t>
        </is>
      </c>
      <c r="C7" s="5">
        <f>IFERROR(VLOOKUP(B7,マスタ!$A$4:$E$8,2,FALSE),"")</f>
        <v/>
      </c>
      <c r="D7" s="4" t="inlineStr">
        <is>
          <t>IN-001</t>
        </is>
      </c>
      <c r="E7" s="5">
        <f>IFERROR(VLOOKUP(D7,マスタ!$A$10:$C$15,2,FALSE),"")</f>
        <v/>
      </c>
      <c r="F7" s="4" t="inlineStr">
        <is>
          <t>会議</t>
        </is>
      </c>
      <c r="G7" s="4" t="n">
        <v>1</v>
      </c>
      <c r="H7" s="6">
        <f>IFERROR(G7*VLOOKUP(B7,マスタ!$A$4:$E$8,4,FALSE),"")</f>
        <v/>
      </c>
      <c r="I7" s="5" t="n"/>
    </row>
    <row r="8">
      <c r="A8" s="3" t="n">
        <v>46328</v>
      </c>
      <c r="B8" s="4" t="inlineStr">
        <is>
          <t>E002</t>
        </is>
      </c>
      <c r="C8" s="5">
        <f>IFERROR(VLOOKUP(B8,マスタ!$A$4:$E$8,2,FALSE),"")</f>
        <v/>
      </c>
      <c r="D8" s="4" t="inlineStr">
        <is>
          <t>PJ-001</t>
        </is>
      </c>
      <c r="E8" s="5">
        <f>IFERROR(VLOOKUP(D8,マスタ!$A$10:$C$15,2,FALSE),"")</f>
        <v/>
      </c>
      <c r="F8" s="4" t="inlineStr">
        <is>
          <t>製造</t>
        </is>
      </c>
      <c r="G8" s="4" t="n">
        <v>6</v>
      </c>
      <c r="H8" s="6">
        <f>IFERROR(G8*VLOOKUP(B8,マスタ!$A$4:$E$8,4,FALSE),"")</f>
        <v/>
      </c>
      <c r="I8" s="5" t="n"/>
    </row>
    <row r="9">
      <c r="A9" s="3" t="n">
        <v>46328</v>
      </c>
      <c r="B9" s="4" t="inlineStr">
        <is>
          <t>E002</t>
        </is>
      </c>
      <c r="C9" s="5">
        <f>IFERROR(VLOOKUP(B9,マスタ!$A$4:$E$8,2,FALSE),"")</f>
        <v/>
      </c>
      <c r="D9" s="4" t="inlineStr">
        <is>
          <t>PJ-002</t>
        </is>
      </c>
      <c r="E9" s="5">
        <f>IFERROR(VLOOKUP(D9,マスタ!$A$10:$C$15,2,FALSE),"")</f>
        <v/>
      </c>
      <c r="F9" s="4" t="inlineStr">
        <is>
          <t>製造</t>
        </is>
      </c>
      <c r="G9" s="4" t="n">
        <v>1.5</v>
      </c>
      <c r="H9" s="6">
        <f>IFERROR(G9*VLOOKUP(B9,マスタ!$A$4:$E$8,4,FALSE),"")</f>
        <v/>
      </c>
      <c r="I9" s="5" t="n"/>
    </row>
    <row r="10">
      <c r="A10" s="3" t="n">
        <v>46328</v>
      </c>
      <c r="B10" s="4" t="inlineStr">
        <is>
          <t>E002</t>
        </is>
      </c>
      <c r="C10" s="5">
        <f>IFERROR(VLOOKUP(B10,マスタ!$A$4:$E$8,2,FALSE),"")</f>
        <v/>
      </c>
      <c r="D10" s="4" t="inlineStr">
        <is>
          <t>IN-001</t>
        </is>
      </c>
      <c r="E10" s="5">
        <f>IFERROR(VLOOKUP(D10,マスタ!$A$10:$C$15,2,FALSE),"")</f>
        <v/>
      </c>
      <c r="F10" s="4" t="inlineStr">
        <is>
          <t>会議</t>
        </is>
      </c>
      <c r="G10" s="4" t="n">
        <v>0.5</v>
      </c>
      <c r="H10" s="6">
        <f>IFERROR(G10*VLOOKUP(B10,マスタ!$A$4:$E$8,4,FALSE),"")</f>
        <v/>
      </c>
      <c r="I10" s="5" t="n"/>
    </row>
    <row r="11">
      <c r="A11" s="3" t="n">
        <v>46328</v>
      </c>
      <c r="B11" s="4" t="inlineStr">
        <is>
          <t>E003</t>
        </is>
      </c>
      <c r="C11" s="5">
        <f>IFERROR(VLOOKUP(B11,マスタ!$A$4:$E$8,2,FALSE),"")</f>
        <v/>
      </c>
      <c r="D11" s="4" t="inlineStr">
        <is>
          <t>PJ-002</t>
        </is>
      </c>
      <c r="E11" s="5">
        <f>IFERROR(VLOOKUP(D11,マスタ!$A$10:$C$15,2,FALSE),"")</f>
        <v/>
      </c>
      <c r="F11" s="4" t="inlineStr">
        <is>
          <t>デザイン</t>
        </is>
      </c>
      <c r="G11" s="4" t="n">
        <v>6</v>
      </c>
      <c r="H11" s="6">
        <f>IFERROR(G11*VLOOKUP(B11,マスタ!$A$4:$E$8,4,FALSE),"")</f>
        <v/>
      </c>
      <c r="I11" s="5" t="n"/>
    </row>
    <row r="12">
      <c r="A12" s="3" t="n">
        <v>46328</v>
      </c>
      <c r="B12" s="4" t="inlineStr">
        <is>
          <t>E003</t>
        </is>
      </c>
      <c r="C12" s="5">
        <f>IFERROR(VLOOKUP(B12,マスタ!$A$4:$E$8,2,FALSE),"")</f>
        <v/>
      </c>
      <c r="D12" s="4" t="inlineStr">
        <is>
          <t>IN-002</t>
        </is>
      </c>
      <c r="E12" s="5">
        <f>IFERROR(VLOOKUP(D12,マスタ!$A$10:$C$15,2,FALSE),"")</f>
        <v/>
      </c>
      <c r="F12" s="4" t="inlineStr">
        <is>
          <t>提案</t>
        </is>
      </c>
      <c r="G12" s="4" t="n">
        <v>1.5</v>
      </c>
      <c r="H12" s="6">
        <f>IFERROR(G12*VLOOKUP(B12,マスタ!$A$4:$E$8,4,FALSE),"")</f>
        <v/>
      </c>
      <c r="I12" s="5" t="n"/>
    </row>
    <row r="13">
      <c r="A13" s="3" t="n">
        <v>46328</v>
      </c>
      <c r="B13" s="4" t="inlineStr">
        <is>
          <t>E003</t>
        </is>
      </c>
      <c r="C13" s="5">
        <f>IFERROR(VLOOKUP(B13,マスタ!$A$4:$E$8,2,FALSE),"")</f>
        <v/>
      </c>
      <c r="D13" s="4" t="inlineStr">
        <is>
          <t>IN-001</t>
        </is>
      </c>
      <c r="E13" s="5">
        <f>IFERROR(VLOOKUP(D13,マスタ!$A$10:$C$15,2,FALSE),"")</f>
        <v/>
      </c>
      <c r="F13" s="4" t="inlineStr">
        <is>
          <t>会議</t>
        </is>
      </c>
      <c r="G13" s="4" t="n">
        <v>0.5</v>
      </c>
      <c r="H13" s="6">
        <f>IFERROR(G13*VLOOKUP(B13,マスタ!$A$4:$E$8,4,FALSE),"")</f>
        <v/>
      </c>
      <c r="I13" s="5" t="n"/>
    </row>
    <row r="14">
      <c r="A14" s="3" t="n">
        <v>46329</v>
      </c>
      <c r="B14" s="4" t="inlineStr">
        <is>
          <t>E001</t>
        </is>
      </c>
      <c r="C14" s="5">
        <f>IFERROR(VLOOKUP(B14,マスタ!$A$4:$E$8,2,FALSE),"")</f>
        <v/>
      </c>
      <c r="D14" s="4" t="inlineStr">
        <is>
          <t>PJ-001</t>
        </is>
      </c>
      <c r="E14" s="5">
        <f>IFERROR(VLOOKUP(D14,マスタ!$A$10:$C$15,2,FALSE),"")</f>
        <v/>
      </c>
      <c r="F14" s="4" t="inlineStr">
        <is>
          <t>設計</t>
        </is>
      </c>
      <c r="G14" s="4" t="n">
        <v>5</v>
      </c>
      <c r="H14" s="6">
        <f>IFERROR(G14*VLOOKUP(B14,マスタ!$A$4:$E$8,4,FALSE),"")</f>
        <v/>
      </c>
      <c r="I14" s="5" t="n"/>
    </row>
    <row r="15">
      <c r="A15" s="3" t="n">
        <v>46329</v>
      </c>
      <c r="B15" s="4" t="inlineStr">
        <is>
          <t>E001</t>
        </is>
      </c>
      <c r="C15" s="5">
        <f>IFERROR(VLOOKUP(B15,マスタ!$A$4:$E$8,2,FALSE),"")</f>
        <v/>
      </c>
      <c r="D15" s="4" t="inlineStr">
        <is>
          <t>PJ-001</t>
        </is>
      </c>
      <c r="E15" s="5">
        <f>IFERROR(VLOOKUP(D15,マスタ!$A$10:$C$15,2,FALSE),"")</f>
        <v/>
      </c>
      <c r="F15" s="4" t="inlineStr">
        <is>
          <t>製造</t>
        </is>
      </c>
      <c r="G15" s="4" t="n">
        <v>2</v>
      </c>
      <c r="H15" s="6">
        <f>IFERROR(G15*VLOOKUP(B15,マスタ!$A$4:$E$8,4,FALSE),"")</f>
        <v/>
      </c>
      <c r="I15" s="5" t="n"/>
    </row>
    <row r="16">
      <c r="A16" s="3" t="n">
        <v>46329</v>
      </c>
      <c r="B16" s="4" t="inlineStr">
        <is>
          <t>E001</t>
        </is>
      </c>
      <c r="C16" s="5">
        <f>IFERROR(VLOOKUP(B16,マスタ!$A$4:$E$8,2,FALSE),"")</f>
        <v/>
      </c>
      <c r="D16" s="4" t="inlineStr">
        <is>
          <t>IN-001</t>
        </is>
      </c>
      <c r="E16" s="5">
        <f>IFERROR(VLOOKUP(D16,マスタ!$A$10:$C$15,2,FALSE),"")</f>
        <v/>
      </c>
      <c r="F16" s="4" t="inlineStr">
        <is>
          <t>会議</t>
        </is>
      </c>
      <c r="G16" s="4" t="n">
        <v>1</v>
      </c>
      <c r="H16" s="6">
        <f>IFERROR(G16*VLOOKUP(B16,マスタ!$A$4:$E$8,4,FALSE),"")</f>
        <v/>
      </c>
      <c r="I16" s="5" t="n"/>
    </row>
    <row r="17">
      <c r="A17" s="3" t="n">
        <v>46329</v>
      </c>
      <c r="B17" s="4" t="inlineStr">
        <is>
          <t>E002</t>
        </is>
      </c>
      <c r="C17" s="5">
        <f>IFERROR(VLOOKUP(B17,マスタ!$A$4:$E$8,2,FALSE),"")</f>
        <v/>
      </c>
      <c r="D17" s="4" t="inlineStr">
        <is>
          <t>PJ-001</t>
        </is>
      </c>
      <c r="E17" s="5">
        <f>IFERROR(VLOOKUP(D17,マスタ!$A$10:$C$15,2,FALSE),"")</f>
        <v/>
      </c>
      <c r="F17" s="4" t="inlineStr">
        <is>
          <t>製造</t>
        </is>
      </c>
      <c r="G17" s="4" t="n">
        <v>6</v>
      </c>
      <c r="H17" s="6">
        <f>IFERROR(G17*VLOOKUP(B17,マスタ!$A$4:$E$8,4,FALSE),"")</f>
        <v/>
      </c>
      <c r="I17" s="5" t="n"/>
    </row>
    <row r="18">
      <c r="A18" s="3" t="n">
        <v>46329</v>
      </c>
      <c r="B18" s="4" t="inlineStr">
        <is>
          <t>E002</t>
        </is>
      </c>
      <c r="C18" s="5">
        <f>IFERROR(VLOOKUP(B18,マスタ!$A$4:$E$8,2,FALSE),"")</f>
        <v/>
      </c>
      <c r="D18" s="4" t="inlineStr">
        <is>
          <t>PJ-002</t>
        </is>
      </c>
      <c r="E18" s="5">
        <f>IFERROR(VLOOKUP(D18,マスタ!$A$10:$C$15,2,FALSE),"")</f>
        <v/>
      </c>
      <c r="F18" s="4" t="inlineStr">
        <is>
          <t>製造</t>
        </is>
      </c>
      <c r="G18" s="4" t="n">
        <v>1.5</v>
      </c>
      <c r="H18" s="6">
        <f>IFERROR(G18*VLOOKUP(B18,マスタ!$A$4:$E$8,4,FALSE),"")</f>
        <v/>
      </c>
      <c r="I18" s="5" t="n"/>
    </row>
    <row r="19">
      <c r="A19" s="3" t="n">
        <v>46329</v>
      </c>
      <c r="B19" s="4" t="inlineStr">
        <is>
          <t>E002</t>
        </is>
      </c>
      <c r="C19" s="5">
        <f>IFERROR(VLOOKUP(B19,マスタ!$A$4:$E$8,2,FALSE),"")</f>
        <v/>
      </c>
      <c r="D19" s="4" t="inlineStr">
        <is>
          <t>IN-001</t>
        </is>
      </c>
      <c r="E19" s="5">
        <f>IFERROR(VLOOKUP(D19,マスタ!$A$10:$C$15,2,FALSE),"")</f>
        <v/>
      </c>
      <c r="F19" s="4" t="inlineStr">
        <is>
          <t>会議</t>
        </is>
      </c>
      <c r="G19" s="4" t="n">
        <v>0.5</v>
      </c>
      <c r="H19" s="6">
        <f>IFERROR(G19*VLOOKUP(B19,マスタ!$A$4:$E$8,4,FALSE),"")</f>
        <v/>
      </c>
      <c r="I19" s="5" t="n"/>
    </row>
    <row r="20">
      <c r="A20" s="3" t="n">
        <v>46329</v>
      </c>
      <c r="B20" s="4" t="inlineStr">
        <is>
          <t>E003</t>
        </is>
      </c>
      <c r="C20" s="5">
        <f>IFERROR(VLOOKUP(B20,マスタ!$A$4:$E$8,2,FALSE),"")</f>
        <v/>
      </c>
      <c r="D20" s="4" t="inlineStr">
        <is>
          <t>PJ-002</t>
        </is>
      </c>
      <c r="E20" s="5">
        <f>IFERROR(VLOOKUP(D20,マスタ!$A$10:$C$15,2,FALSE),"")</f>
        <v/>
      </c>
      <c r="F20" s="4" t="inlineStr">
        <is>
          <t>デザイン</t>
        </is>
      </c>
      <c r="G20" s="4" t="n">
        <v>6</v>
      </c>
      <c r="H20" s="6">
        <f>IFERROR(G20*VLOOKUP(B20,マスタ!$A$4:$E$8,4,FALSE),"")</f>
        <v/>
      </c>
      <c r="I20" s="5" t="n"/>
    </row>
    <row r="21">
      <c r="A21" s="3" t="n">
        <v>46329</v>
      </c>
      <c r="B21" s="4" t="inlineStr">
        <is>
          <t>E003</t>
        </is>
      </c>
      <c r="C21" s="5">
        <f>IFERROR(VLOOKUP(B21,マスタ!$A$4:$E$8,2,FALSE),"")</f>
        <v/>
      </c>
      <c r="D21" s="4" t="inlineStr">
        <is>
          <t>IN-002</t>
        </is>
      </c>
      <c r="E21" s="5">
        <f>IFERROR(VLOOKUP(D21,マスタ!$A$10:$C$15,2,FALSE),"")</f>
        <v/>
      </c>
      <c r="F21" s="4" t="inlineStr">
        <is>
          <t>提案</t>
        </is>
      </c>
      <c r="G21" s="4" t="n">
        <v>1.5</v>
      </c>
      <c r="H21" s="6">
        <f>IFERROR(G21*VLOOKUP(B21,マスタ!$A$4:$E$8,4,FALSE),"")</f>
        <v/>
      </c>
      <c r="I21" s="5" t="n"/>
    </row>
    <row r="22">
      <c r="A22" s="3" t="n">
        <v>46329</v>
      </c>
      <c r="B22" s="4" t="inlineStr">
        <is>
          <t>E003</t>
        </is>
      </c>
      <c r="C22" s="5">
        <f>IFERROR(VLOOKUP(B22,マスタ!$A$4:$E$8,2,FALSE),"")</f>
        <v/>
      </c>
      <c r="D22" s="4" t="inlineStr">
        <is>
          <t>IN-001</t>
        </is>
      </c>
      <c r="E22" s="5">
        <f>IFERROR(VLOOKUP(D22,マスタ!$A$10:$C$15,2,FALSE),"")</f>
        <v/>
      </c>
      <c r="F22" s="4" t="inlineStr">
        <is>
          <t>会議</t>
        </is>
      </c>
      <c r="G22" s="4" t="n">
        <v>0.5</v>
      </c>
      <c r="H22" s="6">
        <f>IFERROR(G22*VLOOKUP(B22,マスタ!$A$4:$E$8,4,FALSE),"")</f>
        <v/>
      </c>
      <c r="I22" s="5" t="n"/>
    </row>
    <row r="23">
      <c r="A23" s="3" t="n">
        <v>46330</v>
      </c>
      <c r="B23" s="4" t="inlineStr">
        <is>
          <t>E001</t>
        </is>
      </c>
      <c r="C23" s="5">
        <f>IFERROR(VLOOKUP(B23,マスタ!$A$4:$E$8,2,FALSE),"")</f>
        <v/>
      </c>
      <c r="D23" s="4" t="inlineStr">
        <is>
          <t>PJ-001</t>
        </is>
      </c>
      <c r="E23" s="5">
        <f>IFERROR(VLOOKUP(D23,マスタ!$A$10:$C$15,2,FALSE),"")</f>
        <v/>
      </c>
      <c r="F23" s="4" t="inlineStr">
        <is>
          <t>設計</t>
        </is>
      </c>
      <c r="G23" s="4" t="n">
        <v>5</v>
      </c>
      <c r="H23" s="6">
        <f>IFERROR(G23*VLOOKUP(B23,マスタ!$A$4:$E$8,4,FALSE),"")</f>
        <v/>
      </c>
      <c r="I23" s="5" t="n"/>
    </row>
    <row r="24">
      <c r="A24" s="3" t="n">
        <v>46330</v>
      </c>
      <c r="B24" s="4" t="inlineStr">
        <is>
          <t>E001</t>
        </is>
      </c>
      <c r="C24" s="5">
        <f>IFERROR(VLOOKUP(B24,マスタ!$A$4:$E$8,2,FALSE),"")</f>
        <v/>
      </c>
      <c r="D24" s="4" t="inlineStr">
        <is>
          <t>PJ-001</t>
        </is>
      </c>
      <c r="E24" s="5">
        <f>IFERROR(VLOOKUP(D24,マスタ!$A$10:$C$15,2,FALSE),"")</f>
        <v/>
      </c>
      <c r="F24" s="4" t="inlineStr">
        <is>
          <t>製造</t>
        </is>
      </c>
      <c r="G24" s="4" t="n">
        <v>2</v>
      </c>
      <c r="H24" s="6">
        <f>IFERROR(G24*VLOOKUP(B24,マスタ!$A$4:$E$8,4,FALSE),"")</f>
        <v/>
      </c>
      <c r="I24" s="5" t="n"/>
    </row>
    <row r="25">
      <c r="A25" s="3" t="n">
        <v>46330</v>
      </c>
      <c r="B25" s="4" t="inlineStr">
        <is>
          <t>E001</t>
        </is>
      </c>
      <c r="C25" s="5">
        <f>IFERROR(VLOOKUP(B25,マスタ!$A$4:$E$8,2,FALSE),"")</f>
        <v/>
      </c>
      <c r="D25" s="4" t="inlineStr">
        <is>
          <t>IN-001</t>
        </is>
      </c>
      <c r="E25" s="5">
        <f>IFERROR(VLOOKUP(D25,マスタ!$A$10:$C$15,2,FALSE),"")</f>
        <v/>
      </c>
      <c r="F25" s="4" t="inlineStr">
        <is>
          <t>会議</t>
        </is>
      </c>
      <c r="G25" s="4" t="n">
        <v>1</v>
      </c>
      <c r="H25" s="6">
        <f>IFERROR(G25*VLOOKUP(B25,マスタ!$A$4:$E$8,4,FALSE),"")</f>
        <v/>
      </c>
      <c r="I25" s="5" t="n"/>
    </row>
    <row r="26">
      <c r="A26" s="3" t="n">
        <v>46330</v>
      </c>
      <c r="B26" s="4" t="inlineStr">
        <is>
          <t>E002</t>
        </is>
      </c>
      <c r="C26" s="5">
        <f>IFERROR(VLOOKUP(B26,マスタ!$A$4:$E$8,2,FALSE),"")</f>
        <v/>
      </c>
      <c r="D26" s="4" t="inlineStr">
        <is>
          <t>PJ-001</t>
        </is>
      </c>
      <c r="E26" s="5">
        <f>IFERROR(VLOOKUP(D26,マスタ!$A$10:$C$15,2,FALSE),"")</f>
        <v/>
      </c>
      <c r="F26" s="4" t="inlineStr">
        <is>
          <t>製造</t>
        </is>
      </c>
      <c r="G26" s="4" t="n">
        <v>6</v>
      </c>
      <c r="H26" s="6">
        <f>IFERROR(G26*VLOOKUP(B26,マスタ!$A$4:$E$8,4,FALSE),"")</f>
        <v/>
      </c>
      <c r="I26" s="5" t="n"/>
    </row>
    <row r="27">
      <c r="A27" s="3" t="n">
        <v>46330</v>
      </c>
      <c r="B27" s="4" t="inlineStr">
        <is>
          <t>E002</t>
        </is>
      </c>
      <c r="C27" s="5">
        <f>IFERROR(VLOOKUP(B27,マスタ!$A$4:$E$8,2,FALSE),"")</f>
        <v/>
      </c>
      <c r="D27" s="4" t="inlineStr">
        <is>
          <t>PJ-002</t>
        </is>
      </c>
      <c r="E27" s="5">
        <f>IFERROR(VLOOKUP(D27,マスタ!$A$10:$C$15,2,FALSE),"")</f>
        <v/>
      </c>
      <c r="F27" s="4" t="inlineStr">
        <is>
          <t>製造</t>
        </is>
      </c>
      <c r="G27" s="4" t="n">
        <v>1.5</v>
      </c>
      <c r="H27" s="6">
        <f>IFERROR(G27*VLOOKUP(B27,マスタ!$A$4:$E$8,4,FALSE),"")</f>
        <v/>
      </c>
      <c r="I27" s="5" t="n"/>
    </row>
    <row r="28">
      <c r="A28" s="3" t="n">
        <v>46330</v>
      </c>
      <c r="B28" s="4" t="inlineStr">
        <is>
          <t>E002</t>
        </is>
      </c>
      <c r="C28" s="5">
        <f>IFERROR(VLOOKUP(B28,マスタ!$A$4:$E$8,2,FALSE),"")</f>
        <v/>
      </c>
      <c r="D28" s="4" t="inlineStr">
        <is>
          <t>IN-001</t>
        </is>
      </c>
      <c r="E28" s="5">
        <f>IFERROR(VLOOKUP(D28,マスタ!$A$10:$C$15,2,FALSE),"")</f>
        <v/>
      </c>
      <c r="F28" s="4" t="inlineStr">
        <is>
          <t>会議</t>
        </is>
      </c>
      <c r="G28" s="4" t="n">
        <v>0.5</v>
      </c>
      <c r="H28" s="6">
        <f>IFERROR(G28*VLOOKUP(B28,マスタ!$A$4:$E$8,4,FALSE),"")</f>
        <v/>
      </c>
      <c r="I28" s="5" t="n"/>
    </row>
    <row r="29">
      <c r="A29" s="3" t="n">
        <v>46330</v>
      </c>
      <c r="B29" s="4" t="inlineStr">
        <is>
          <t>E003</t>
        </is>
      </c>
      <c r="C29" s="5">
        <f>IFERROR(VLOOKUP(B29,マスタ!$A$4:$E$8,2,FALSE),"")</f>
        <v/>
      </c>
      <c r="D29" s="4" t="inlineStr">
        <is>
          <t>PJ-002</t>
        </is>
      </c>
      <c r="E29" s="5">
        <f>IFERROR(VLOOKUP(D29,マスタ!$A$10:$C$15,2,FALSE),"")</f>
        <v/>
      </c>
      <c r="F29" s="4" t="inlineStr">
        <is>
          <t>デザイン</t>
        </is>
      </c>
      <c r="G29" s="4" t="n">
        <v>6</v>
      </c>
      <c r="H29" s="6">
        <f>IFERROR(G29*VLOOKUP(B29,マスタ!$A$4:$E$8,4,FALSE),"")</f>
        <v/>
      </c>
      <c r="I29" s="5" t="n"/>
    </row>
    <row r="30">
      <c r="A30" s="3" t="n">
        <v>46330</v>
      </c>
      <c r="B30" s="4" t="inlineStr">
        <is>
          <t>E003</t>
        </is>
      </c>
      <c r="C30" s="5">
        <f>IFERROR(VLOOKUP(B30,マスタ!$A$4:$E$8,2,FALSE),"")</f>
        <v/>
      </c>
      <c r="D30" s="4" t="inlineStr">
        <is>
          <t>IN-002</t>
        </is>
      </c>
      <c r="E30" s="5">
        <f>IFERROR(VLOOKUP(D30,マスタ!$A$10:$C$15,2,FALSE),"")</f>
        <v/>
      </c>
      <c r="F30" s="4" t="inlineStr">
        <is>
          <t>提案</t>
        </is>
      </c>
      <c r="G30" s="4" t="n">
        <v>1.5</v>
      </c>
      <c r="H30" s="6">
        <f>IFERROR(G30*VLOOKUP(B30,マスタ!$A$4:$E$8,4,FALSE),"")</f>
        <v/>
      </c>
      <c r="I30" s="5" t="n"/>
    </row>
    <row r="31">
      <c r="A31" s="3" t="n">
        <v>46330</v>
      </c>
      <c r="B31" s="4" t="inlineStr">
        <is>
          <t>E003</t>
        </is>
      </c>
      <c r="C31" s="5">
        <f>IFERROR(VLOOKUP(B31,マスタ!$A$4:$E$8,2,FALSE),"")</f>
        <v/>
      </c>
      <c r="D31" s="4" t="inlineStr">
        <is>
          <t>IN-001</t>
        </is>
      </c>
      <c r="E31" s="5">
        <f>IFERROR(VLOOKUP(D31,マスタ!$A$10:$C$15,2,FALSE),"")</f>
        <v/>
      </c>
      <c r="F31" s="4" t="inlineStr">
        <is>
          <t>会議</t>
        </is>
      </c>
      <c r="G31" s="4" t="n">
        <v>0.5</v>
      </c>
      <c r="H31" s="6">
        <f>IFERROR(G31*VLOOKUP(B31,マスタ!$A$4:$E$8,4,FALSE),"")</f>
        <v/>
      </c>
      <c r="I31" s="5" t="n"/>
    </row>
    <row r="32">
      <c r="A32" s="3" t="n">
        <v>46331</v>
      </c>
      <c r="B32" s="4" t="inlineStr">
        <is>
          <t>E001</t>
        </is>
      </c>
      <c r="C32" s="5">
        <f>IFERROR(VLOOKUP(B32,マスタ!$A$4:$E$8,2,FALSE),"")</f>
        <v/>
      </c>
      <c r="D32" s="4" t="inlineStr">
        <is>
          <t>PJ-001</t>
        </is>
      </c>
      <c r="E32" s="5">
        <f>IFERROR(VLOOKUP(D32,マスタ!$A$10:$C$15,2,FALSE),"")</f>
        <v/>
      </c>
      <c r="F32" s="4" t="inlineStr">
        <is>
          <t>設計</t>
        </is>
      </c>
      <c r="G32" s="4" t="n">
        <v>5</v>
      </c>
      <c r="H32" s="6">
        <f>IFERROR(G32*VLOOKUP(B32,マスタ!$A$4:$E$8,4,FALSE),"")</f>
        <v/>
      </c>
      <c r="I32" s="5" t="n"/>
    </row>
    <row r="33">
      <c r="A33" s="3" t="n">
        <v>46331</v>
      </c>
      <c r="B33" s="4" t="inlineStr">
        <is>
          <t>E001</t>
        </is>
      </c>
      <c r="C33" s="5">
        <f>IFERROR(VLOOKUP(B33,マスタ!$A$4:$E$8,2,FALSE),"")</f>
        <v/>
      </c>
      <c r="D33" s="4" t="inlineStr">
        <is>
          <t>PJ-001</t>
        </is>
      </c>
      <c r="E33" s="5">
        <f>IFERROR(VLOOKUP(D33,マスタ!$A$10:$C$15,2,FALSE),"")</f>
        <v/>
      </c>
      <c r="F33" s="4" t="inlineStr">
        <is>
          <t>製造</t>
        </is>
      </c>
      <c r="G33" s="4" t="n">
        <v>2</v>
      </c>
      <c r="H33" s="6">
        <f>IFERROR(G33*VLOOKUP(B33,マスタ!$A$4:$E$8,4,FALSE),"")</f>
        <v/>
      </c>
      <c r="I33" s="5" t="n"/>
    </row>
    <row r="34">
      <c r="A34" s="3" t="n">
        <v>46331</v>
      </c>
      <c r="B34" s="4" t="inlineStr">
        <is>
          <t>E001</t>
        </is>
      </c>
      <c r="C34" s="5">
        <f>IFERROR(VLOOKUP(B34,マスタ!$A$4:$E$8,2,FALSE),"")</f>
        <v/>
      </c>
      <c r="D34" s="4" t="inlineStr">
        <is>
          <t>IN-001</t>
        </is>
      </c>
      <c r="E34" s="5">
        <f>IFERROR(VLOOKUP(D34,マスタ!$A$10:$C$15,2,FALSE),"")</f>
        <v/>
      </c>
      <c r="F34" s="4" t="inlineStr">
        <is>
          <t>会議</t>
        </is>
      </c>
      <c r="G34" s="4" t="n">
        <v>1</v>
      </c>
      <c r="H34" s="6">
        <f>IFERROR(G34*VLOOKUP(B34,マスタ!$A$4:$E$8,4,FALSE),"")</f>
        <v/>
      </c>
      <c r="I34" s="5" t="n"/>
    </row>
    <row r="35">
      <c r="A35" s="3" t="n">
        <v>46331</v>
      </c>
      <c r="B35" s="4" t="inlineStr">
        <is>
          <t>E002</t>
        </is>
      </c>
      <c r="C35" s="5">
        <f>IFERROR(VLOOKUP(B35,マスタ!$A$4:$E$8,2,FALSE),"")</f>
        <v/>
      </c>
      <c r="D35" s="4" t="inlineStr">
        <is>
          <t>PJ-001</t>
        </is>
      </c>
      <c r="E35" s="5">
        <f>IFERROR(VLOOKUP(D35,マスタ!$A$10:$C$15,2,FALSE),"")</f>
        <v/>
      </c>
      <c r="F35" s="4" t="inlineStr">
        <is>
          <t>製造</t>
        </is>
      </c>
      <c r="G35" s="4" t="n">
        <v>6</v>
      </c>
      <c r="H35" s="6">
        <f>IFERROR(G35*VLOOKUP(B35,マスタ!$A$4:$E$8,4,FALSE),"")</f>
        <v/>
      </c>
      <c r="I35" s="5" t="n"/>
    </row>
    <row r="36">
      <c r="A36" s="3" t="n">
        <v>46331</v>
      </c>
      <c r="B36" s="4" t="inlineStr">
        <is>
          <t>E002</t>
        </is>
      </c>
      <c r="C36" s="5">
        <f>IFERROR(VLOOKUP(B36,マスタ!$A$4:$E$8,2,FALSE),"")</f>
        <v/>
      </c>
      <c r="D36" s="4" t="inlineStr">
        <is>
          <t>PJ-002</t>
        </is>
      </c>
      <c r="E36" s="5">
        <f>IFERROR(VLOOKUP(D36,マスタ!$A$10:$C$15,2,FALSE),"")</f>
        <v/>
      </c>
      <c r="F36" s="4" t="inlineStr">
        <is>
          <t>製造</t>
        </is>
      </c>
      <c r="G36" s="4" t="n">
        <v>1.5</v>
      </c>
      <c r="H36" s="6">
        <f>IFERROR(G36*VLOOKUP(B36,マスタ!$A$4:$E$8,4,FALSE),"")</f>
        <v/>
      </c>
      <c r="I36" s="5" t="n"/>
    </row>
    <row r="37">
      <c r="A37" s="3" t="n">
        <v>46331</v>
      </c>
      <c r="B37" s="4" t="inlineStr">
        <is>
          <t>E002</t>
        </is>
      </c>
      <c r="C37" s="5">
        <f>IFERROR(VLOOKUP(B37,マスタ!$A$4:$E$8,2,FALSE),"")</f>
        <v/>
      </c>
      <c r="D37" s="4" t="inlineStr">
        <is>
          <t>IN-001</t>
        </is>
      </c>
      <c r="E37" s="5">
        <f>IFERROR(VLOOKUP(D37,マスタ!$A$10:$C$15,2,FALSE),"")</f>
        <v/>
      </c>
      <c r="F37" s="4" t="inlineStr">
        <is>
          <t>会議</t>
        </is>
      </c>
      <c r="G37" s="4" t="n">
        <v>0.5</v>
      </c>
      <c r="H37" s="6">
        <f>IFERROR(G37*VLOOKUP(B37,マスタ!$A$4:$E$8,4,FALSE),"")</f>
        <v/>
      </c>
      <c r="I37" s="5" t="n"/>
    </row>
    <row r="38">
      <c r="A38" s="3" t="n">
        <v>46331</v>
      </c>
      <c r="B38" s="4" t="inlineStr">
        <is>
          <t>E003</t>
        </is>
      </c>
      <c r="C38" s="5">
        <f>IFERROR(VLOOKUP(B38,マスタ!$A$4:$E$8,2,FALSE),"")</f>
        <v/>
      </c>
      <c r="D38" s="4" t="inlineStr">
        <is>
          <t>PJ-002</t>
        </is>
      </c>
      <c r="E38" s="5">
        <f>IFERROR(VLOOKUP(D38,マスタ!$A$10:$C$15,2,FALSE),"")</f>
        <v/>
      </c>
      <c r="F38" s="4" t="inlineStr">
        <is>
          <t>デザイン</t>
        </is>
      </c>
      <c r="G38" s="4" t="n">
        <v>6</v>
      </c>
      <c r="H38" s="6">
        <f>IFERROR(G38*VLOOKUP(B38,マスタ!$A$4:$E$8,4,FALSE),"")</f>
        <v/>
      </c>
      <c r="I38" s="5" t="n"/>
    </row>
    <row r="39">
      <c r="A39" s="3" t="n">
        <v>46331</v>
      </c>
      <c r="B39" s="4" t="inlineStr">
        <is>
          <t>E003</t>
        </is>
      </c>
      <c r="C39" s="5">
        <f>IFERROR(VLOOKUP(B39,マスタ!$A$4:$E$8,2,FALSE),"")</f>
        <v/>
      </c>
      <c r="D39" s="4" t="inlineStr">
        <is>
          <t>IN-002</t>
        </is>
      </c>
      <c r="E39" s="5">
        <f>IFERROR(VLOOKUP(D39,マスタ!$A$10:$C$15,2,FALSE),"")</f>
        <v/>
      </c>
      <c r="F39" s="4" t="inlineStr">
        <is>
          <t>提案</t>
        </is>
      </c>
      <c r="G39" s="4" t="n">
        <v>1.5</v>
      </c>
      <c r="H39" s="6">
        <f>IFERROR(G39*VLOOKUP(B39,マスタ!$A$4:$E$8,4,FALSE),"")</f>
        <v/>
      </c>
      <c r="I39" s="5" t="n"/>
    </row>
    <row r="40">
      <c r="A40" s="3" t="n">
        <v>46331</v>
      </c>
      <c r="B40" s="4" t="inlineStr">
        <is>
          <t>E003</t>
        </is>
      </c>
      <c r="C40" s="5">
        <f>IFERROR(VLOOKUP(B40,マスタ!$A$4:$E$8,2,FALSE),"")</f>
        <v/>
      </c>
      <c r="D40" s="4" t="inlineStr">
        <is>
          <t>IN-001</t>
        </is>
      </c>
      <c r="E40" s="5">
        <f>IFERROR(VLOOKUP(D40,マスタ!$A$10:$C$15,2,FALSE),"")</f>
        <v/>
      </c>
      <c r="F40" s="4" t="inlineStr">
        <is>
          <t>会議</t>
        </is>
      </c>
      <c r="G40" s="4" t="n">
        <v>0.5</v>
      </c>
      <c r="H40" s="6">
        <f>IFERROR(G40*VLOOKUP(B40,マスタ!$A$4:$E$8,4,FALSE),"")</f>
        <v/>
      </c>
      <c r="I40" s="5" t="n"/>
    </row>
    <row r="41">
      <c r="A41" s="3" t="n">
        <v>46332</v>
      </c>
      <c r="B41" s="4" t="inlineStr">
        <is>
          <t>E001</t>
        </is>
      </c>
      <c r="C41" s="5">
        <f>IFERROR(VLOOKUP(B41,マスタ!$A$4:$E$8,2,FALSE),"")</f>
        <v/>
      </c>
      <c r="D41" s="4" t="inlineStr">
        <is>
          <t>PJ-001</t>
        </is>
      </c>
      <c r="E41" s="5">
        <f>IFERROR(VLOOKUP(D41,マスタ!$A$10:$C$15,2,FALSE),"")</f>
        <v/>
      </c>
      <c r="F41" s="4" t="inlineStr">
        <is>
          <t>設計</t>
        </is>
      </c>
      <c r="G41" s="4" t="n">
        <v>5</v>
      </c>
      <c r="H41" s="6">
        <f>IFERROR(G41*VLOOKUP(B41,マスタ!$A$4:$E$8,4,FALSE),"")</f>
        <v/>
      </c>
      <c r="I41" s="5" t="n"/>
    </row>
    <row r="42">
      <c r="A42" s="3" t="n">
        <v>46332</v>
      </c>
      <c r="B42" s="4" t="inlineStr">
        <is>
          <t>E001</t>
        </is>
      </c>
      <c r="C42" s="5">
        <f>IFERROR(VLOOKUP(B42,マスタ!$A$4:$E$8,2,FALSE),"")</f>
        <v/>
      </c>
      <c r="D42" s="4" t="inlineStr">
        <is>
          <t>PJ-001</t>
        </is>
      </c>
      <c r="E42" s="5">
        <f>IFERROR(VLOOKUP(D42,マスタ!$A$10:$C$15,2,FALSE),"")</f>
        <v/>
      </c>
      <c r="F42" s="4" t="inlineStr">
        <is>
          <t>製造</t>
        </is>
      </c>
      <c r="G42" s="4" t="n">
        <v>2</v>
      </c>
      <c r="H42" s="6">
        <f>IFERROR(G42*VLOOKUP(B42,マスタ!$A$4:$E$8,4,FALSE),"")</f>
        <v/>
      </c>
      <c r="I42" s="5" t="n"/>
    </row>
    <row r="43">
      <c r="A43" s="3" t="n">
        <v>46332</v>
      </c>
      <c r="B43" s="4" t="inlineStr">
        <is>
          <t>E001</t>
        </is>
      </c>
      <c r="C43" s="5">
        <f>IFERROR(VLOOKUP(B43,マスタ!$A$4:$E$8,2,FALSE),"")</f>
        <v/>
      </c>
      <c r="D43" s="4" t="inlineStr">
        <is>
          <t>IN-001</t>
        </is>
      </c>
      <c r="E43" s="5">
        <f>IFERROR(VLOOKUP(D43,マスタ!$A$10:$C$15,2,FALSE),"")</f>
        <v/>
      </c>
      <c r="F43" s="4" t="inlineStr">
        <is>
          <t>会議</t>
        </is>
      </c>
      <c r="G43" s="4" t="n">
        <v>1</v>
      </c>
      <c r="H43" s="6">
        <f>IFERROR(G43*VLOOKUP(B43,マスタ!$A$4:$E$8,4,FALSE),"")</f>
        <v/>
      </c>
      <c r="I43" s="5" t="n"/>
    </row>
    <row r="44">
      <c r="A44" s="3" t="n">
        <v>46332</v>
      </c>
      <c r="B44" s="4" t="inlineStr">
        <is>
          <t>E002</t>
        </is>
      </c>
      <c r="C44" s="5">
        <f>IFERROR(VLOOKUP(B44,マスタ!$A$4:$E$8,2,FALSE),"")</f>
        <v/>
      </c>
      <c r="D44" s="4" t="inlineStr">
        <is>
          <t>PJ-001</t>
        </is>
      </c>
      <c r="E44" s="5">
        <f>IFERROR(VLOOKUP(D44,マスタ!$A$10:$C$15,2,FALSE),"")</f>
        <v/>
      </c>
      <c r="F44" s="4" t="inlineStr">
        <is>
          <t>製造</t>
        </is>
      </c>
      <c r="G44" s="4" t="n">
        <v>6</v>
      </c>
      <c r="H44" s="6">
        <f>IFERROR(G44*VLOOKUP(B44,マスタ!$A$4:$E$8,4,FALSE),"")</f>
        <v/>
      </c>
      <c r="I44" s="5" t="n"/>
    </row>
    <row r="45">
      <c r="A45" s="3" t="n">
        <v>46332</v>
      </c>
      <c r="B45" s="4" t="inlineStr">
        <is>
          <t>E002</t>
        </is>
      </c>
      <c r="C45" s="5">
        <f>IFERROR(VLOOKUP(B45,マスタ!$A$4:$E$8,2,FALSE),"")</f>
        <v/>
      </c>
      <c r="D45" s="4" t="inlineStr">
        <is>
          <t>PJ-002</t>
        </is>
      </c>
      <c r="E45" s="5">
        <f>IFERROR(VLOOKUP(D45,マスタ!$A$10:$C$15,2,FALSE),"")</f>
        <v/>
      </c>
      <c r="F45" s="4" t="inlineStr">
        <is>
          <t>製造</t>
        </is>
      </c>
      <c r="G45" s="4" t="n">
        <v>1.5</v>
      </c>
      <c r="H45" s="6">
        <f>IFERROR(G45*VLOOKUP(B45,マスタ!$A$4:$E$8,4,FALSE),"")</f>
        <v/>
      </c>
      <c r="I45" s="5" t="n"/>
    </row>
    <row r="46">
      <c r="A46" s="3" t="n">
        <v>46332</v>
      </c>
      <c r="B46" s="4" t="inlineStr">
        <is>
          <t>E002</t>
        </is>
      </c>
      <c r="C46" s="5">
        <f>IFERROR(VLOOKUP(B46,マスタ!$A$4:$E$8,2,FALSE),"")</f>
        <v/>
      </c>
      <c r="D46" s="4" t="inlineStr">
        <is>
          <t>IN-001</t>
        </is>
      </c>
      <c r="E46" s="5">
        <f>IFERROR(VLOOKUP(D46,マスタ!$A$10:$C$15,2,FALSE),"")</f>
        <v/>
      </c>
      <c r="F46" s="4" t="inlineStr">
        <is>
          <t>会議</t>
        </is>
      </c>
      <c r="G46" s="4" t="n">
        <v>0.5</v>
      </c>
      <c r="H46" s="6">
        <f>IFERROR(G46*VLOOKUP(B46,マスタ!$A$4:$E$8,4,FALSE),"")</f>
        <v/>
      </c>
      <c r="I46" s="5" t="n"/>
    </row>
    <row r="47">
      <c r="A47" s="3" t="n">
        <v>46332</v>
      </c>
      <c r="B47" s="4" t="inlineStr">
        <is>
          <t>E003</t>
        </is>
      </c>
      <c r="C47" s="5">
        <f>IFERROR(VLOOKUP(B47,マスタ!$A$4:$E$8,2,FALSE),"")</f>
        <v/>
      </c>
      <c r="D47" s="4" t="inlineStr">
        <is>
          <t>PJ-002</t>
        </is>
      </c>
      <c r="E47" s="5">
        <f>IFERROR(VLOOKUP(D47,マスタ!$A$10:$C$15,2,FALSE),"")</f>
        <v/>
      </c>
      <c r="F47" s="4" t="inlineStr">
        <is>
          <t>デザイン</t>
        </is>
      </c>
      <c r="G47" s="4" t="n">
        <v>6</v>
      </c>
      <c r="H47" s="6">
        <f>IFERROR(G47*VLOOKUP(B47,マスタ!$A$4:$E$8,4,FALSE),"")</f>
        <v/>
      </c>
      <c r="I47" s="5" t="n"/>
    </row>
    <row r="48">
      <c r="A48" s="3" t="n">
        <v>46332</v>
      </c>
      <c r="B48" s="4" t="inlineStr">
        <is>
          <t>E003</t>
        </is>
      </c>
      <c r="C48" s="5">
        <f>IFERROR(VLOOKUP(B48,マスタ!$A$4:$E$8,2,FALSE),"")</f>
        <v/>
      </c>
      <c r="D48" s="4" t="inlineStr">
        <is>
          <t>IN-002</t>
        </is>
      </c>
      <c r="E48" s="5">
        <f>IFERROR(VLOOKUP(D48,マスタ!$A$10:$C$15,2,FALSE),"")</f>
        <v/>
      </c>
      <c r="F48" s="4" t="inlineStr">
        <is>
          <t>提案</t>
        </is>
      </c>
      <c r="G48" s="4" t="n">
        <v>1.5</v>
      </c>
      <c r="H48" s="6">
        <f>IFERROR(G48*VLOOKUP(B48,マスタ!$A$4:$E$8,4,FALSE),"")</f>
        <v/>
      </c>
      <c r="I48" s="5" t="n"/>
    </row>
    <row r="49">
      <c r="A49" s="3" t="n">
        <v>46332</v>
      </c>
      <c r="B49" s="4" t="inlineStr">
        <is>
          <t>E003</t>
        </is>
      </c>
      <c r="C49" s="5">
        <f>IFERROR(VLOOKUP(B49,マスタ!$A$4:$E$8,2,FALSE),"")</f>
        <v/>
      </c>
      <c r="D49" s="4" t="inlineStr">
        <is>
          <t>IN-001</t>
        </is>
      </c>
      <c r="E49" s="5">
        <f>IFERROR(VLOOKUP(D49,マスタ!$A$10:$C$15,2,FALSE),"")</f>
        <v/>
      </c>
      <c r="F49" s="4" t="inlineStr">
        <is>
          <t>会議</t>
        </is>
      </c>
      <c r="G49" s="4" t="n">
        <v>0.5</v>
      </c>
      <c r="H49" s="6">
        <f>IFERROR(G49*VLOOKUP(B49,マスタ!$A$4:$E$8,4,FALSE),"")</f>
        <v/>
      </c>
      <c r="I49" s="5" t="n"/>
    </row>
    <row r="50">
      <c r="A50" s="7" t="n"/>
      <c r="B50" s="8" t="n"/>
      <c r="C50">
        <f>IFERROR(VLOOKUP(B50,マスタ!$A$4:$E$8,2,FALSE),"")</f>
        <v/>
      </c>
      <c r="D50" s="8" t="n"/>
      <c r="E50">
        <f>IFERROR(VLOOKUP(D50,マスタ!$A$10:$C$15,2,FALSE),"")</f>
        <v/>
      </c>
      <c r="F50" s="8" t="n"/>
      <c r="G50" s="8" t="n"/>
      <c r="H50" s="9">
        <f>IF(G50="","",IFERROR(G50*VLOOKUP(B50,マスタ!$A$4:$E$8,4,FALSE),""))</f>
        <v/>
      </c>
    </row>
    <row r="51">
      <c r="A51" s="7" t="n"/>
      <c r="B51" s="8" t="n"/>
      <c r="C51">
        <f>IFERROR(VLOOKUP(B51,マスタ!$A$4:$E$8,2,FALSE),"")</f>
        <v/>
      </c>
      <c r="D51" s="8" t="n"/>
      <c r="E51">
        <f>IFERROR(VLOOKUP(D51,マスタ!$A$10:$C$15,2,FALSE),"")</f>
        <v/>
      </c>
      <c r="F51" s="8" t="n"/>
      <c r="G51" s="8" t="n"/>
      <c r="H51" s="9">
        <f>IF(G51="","",IFERROR(G51*VLOOKUP(B51,マスタ!$A$4:$E$8,4,FALSE),""))</f>
        <v/>
      </c>
    </row>
    <row r="52">
      <c r="A52" s="7" t="n"/>
      <c r="B52" s="8" t="n"/>
      <c r="C52">
        <f>IFERROR(VLOOKUP(B52,マスタ!$A$4:$E$8,2,FALSE),"")</f>
        <v/>
      </c>
      <c r="D52" s="8" t="n"/>
      <c r="E52">
        <f>IFERROR(VLOOKUP(D52,マスタ!$A$10:$C$15,2,FALSE),"")</f>
        <v/>
      </c>
      <c r="F52" s="8" t="n"/>
      <c r="G52" s="8" t="n"/>
      <c r="H52" s="9">
        <f>IF(G52="","",IFERROR(G52*VLOOKUP(B52,マスタ!$A$4:$E$8,4,FALSE),""))</f>
        <v/>
      </c>
    </row>
    <row r="53">
      <c r="A53" s="7" t="n"/>
      <c r="B53" s="8" t="n"/>
      <c r="C53">
        <f>IFERROR(VLOOKUP(B53,マスタ!$A$4:$E$8,2,FALSE),"")</f>
        <v/>
      </c>
      <c r="D53" s="8" t="n"/>
      <c r="E53">
        <f>IFERROR(VLOOKUP(D53,マスタ!$A$10:$C$15,2,FALSE),"")</f>
        <v/>
      </c>
      <c r="F53" s="8" t="n"/>
      <c r="G53" s="8" t="n"/>
      <c r="H53" s="9">
        <f>IF(G53="","",IFERROR(G53*VLOOKUP(B53,マスタ!$A$4:$E$8,4,FALSE),""))</f>
        <v/>
      </c>
    </row>
    <row r="54">
      <c r="A54" s="7" t="n"/>
      <c r="B54" s="8" t="n"/>
      <c r="C54">
        <f>IFERROR(VLOOKUP(B54,マスタ!$A$4:$E$8,2,FALSE),"")</f>
        <v/>
      </c>
      <c r="D54" s="8" t="n"/>
      <c r="E54">
        <f>IFERROR(VLOOKUP(D54,マスタ!$A$10:$C$15,2,FALSE),"")</f>
        <v/>
      </c>
      <c r="F54" s="8" t="n"/>
      <c r="G54" s="8" t="n"/>
      <c r="H54" s="9">
        <f>IF(G54="","",IFERROR(G54*VLOOKUP(B54,マスタ!$A$4:$E$8,4,FALSE),""))</f>
        <v/>
      </c>
    </row>
    <row r="55">
      <c r="A55" s="7" t="n"/>
      <c r="B55" s="8" t="n"/>
      <c r="C55">
        <f>IFERROR(VLOOKUP(B55,マスタ!$A$4:$E$8,2,FALSE),"")</f>
        <v/>
      </c>
      <c r="D55" s="8" t="n"/>
      <c r="E55">
        <f>IFERROR(VLOOKUP(D55,マスタ!$A$10:$C$15,2,FALSE),"")</f>
        <v/>
      </c>
      <c r="F55" s="8" t="n"/>
      <c r="G55" s="8" t="n"/>
      <c r="H55" s="9">
        <f>IF(G55="","",IFERROR(G55*VLOOKUP(B55,マスタ!$A$4:$E$8,4,FALSE),""))</f>
        <v/>
      </c>
    </row>
    <row r="56">
      <c r="A56" s="7" t="n"/>
      <c r="B56" s="8" t="n"/>
      <c r="C56">
        <f>IFERROR(VLOOKUP(B56,マスタ!$A$4:$E$8,2,FALSE),"")</f>
        <v/>
      </c>
      <c r="D56" s="8" t="n"/>
      <c r="E56">
        <f>IFERROR(VLOOKUP(D56,マスタ!$A$10:$C$15,2,FALSE),"")</f>
        <v/>
      </c>
      <c r="F56" s="8" t="n"/>
      <c r="G56" s="8" t="n"/>
      <c r="H56" s="9">
        <f>IF(G56="","",IFERROR(G56*VLOOKUP(B56,マスタ!$A$4:$E$8,4,FALSE),""))</f>
        <v/>
      </c>
    </row>
    <row r="57">
      <c r="A57" s="7" t="n"/>
      <c r="B57" s="8" t="n"/>
      <c r="C57">
        <f>IFERROR(VLOOKUP(B57,マスタ!$A$4:$E$8,2,FALSE),"")</f>
        <v/>
      </c>
      <c r="D57" s="8" t="n"/>
      <c r="E57">
        <f>IFERROR(VLOOKUP(D57,マスタ!$A$10:$C$15,2,FALSE),"")</f>
        <v/>
      </c>
      <c r="F57" s="8" t="n"/>
      <c r="G57" s="8" t="n"/>
      <c r="H57" s="9">
        <f>IF(G57="","",IFERROR(G57*VLOOKUP(B57,マスタ!$A$4:$E$8,4,FALSE),""))</f>
        <v/>
      </c>
    </row>
    <row r="58">
      <c r="A58" s="7" t="n"/>
      <c r="B58" s="8" t="n"/>
      <c r="C58">
        <f>IFERROR(VLOOKUP(B58,マスタ!$A$4:$E$8,2,FALSE),"")</f>
        <v/>
      </c>
      <c r="D58" s="8" t="n"/>
      <c r="E58">
        <f>IFERROR(VLOOKUP(D58,マスタ!$A$10:$C$15,2,FALSE),"")</f>
        <v/>
      </c>
      <c r="F58" s="8" t="n"/>
      <c r="G58" s="8" t="n"/>
      <c r="H58" s="9">
        <f>IF(G58="","",IFERROR(G58*VLOOKUP(B58,マスタ!$A$4:$E$8,4,FALSE),""))</f>
        <v/>
      </c>
    </row>
    <row r="59">
      <c r="A59" s="7" t="n"/>
      <c r="B59" s="8" t="n"/>
      <c r="C59">
        <f>IFERROR(VLOOKUP(B59,マスタ!$A$4:$E$8,2,FALSE),"")</f>
        <v/>
      </c>
      <c r="D59" s="8" t="n"/>
      <c r="E59">
        <f>IFERROR(VLOOKUP(D59,マスタ!$A$10:$C$15,2,FALSE),"")</f>
        <v/>
      </c>
      <c r="F59" s="8" t="n"/>
      <c r="G59" s="8" t="n"/>
      <c r="H59" s="9">
        <f>IF(G59="","",IFERROR(G59*VLOOKUP(B59,マスタ!$A$4:$E$8,4,FALSE),""))</f>
        <v/>
      </c>
    </row>
    <row r="60">
      <c r="A60" s="7" t="n"/>
      <c r="B60" s="8" t="n"/>
      <c r="C60">
        <f>IFERROR(VLOOKUP(B60,マスタ!$A$4:$E$8,2,FALSE),"")</f>
        <v/>
      </c>
      <c r="D60" s="8" t="n"/>
      <c r="E60">
        <f>IFERROR(VLOOKUP(D60,マスタ!$A$10:$C$15,2,FALSE),"")</f>
        <v/>
      </c>
      <c r="F60" s="8" t="n"/>
      <c r="G60" s="8" t="n"/>
      <c r="H60" s="9">
        <f>IF(G60="","",IFERROR(G60*VLOOKUP(B60,マスタ!$A$4:$E$8,4,FALSE),""))</f>
        <v/>
      </c>
    </row>
    <row r="61">
      <c r="A61" s="7" t="n"/>
      <c r="B61" s="8" t="n"/>
      <c r="C61">
        <f>IFERROR(VLOOKUP(B61,マスタ!$A$4:$E$8,2,FALSE),"")</f>
        <v/>
      </c>
      <c r="D61" s="8" t="n"/>
      <c r="E61">
        <f>IFERROR(VLOOKUP(D61,マスタ!$A$10:$C$15,2,FALSE),"")</f>
        <v/>
      </c>
      <c r="F61" s="8" t="n"/>
      <c r="G61" s="8" t="n"/>
      <c r="H61" s="9">
        <f>IF(G61="","",IFERROR(G61*VLOOKUP(B61,マスタ!$A$4:$E$8,4,FALSE),""))</f>
        <v/>
      </c>
    </row>
    <row r="62">
      <c r="A62" s="7" t="n"/>
      <c r="B62" s="8" t="n"/>
      <c r="C62">
        <f>IFERROR(VLOOKUP(B62,マスタ!$A$4:$E$8,2,FALSE),"")</f>
        <v/>
      </c>
      <c r="D62" s="8" t="n"/>
      <c r="E62">
        <f>IFERROR(VLOOKUP(D62,マスタ!$A$10:$C$15,2,FALSE),"")</f>
        <v/>
      </c>
      <c r="F62" s="8" t="n"/>
      <c r="G62" s="8" t="n"/>
      <c r="H62" s="9">
        <f>IF(G62="","",IFERROR(G62*VLOOKUP(B62,マスタ!$A$4:$E$8,4,FALSE),""))</f>
        <v/>
      </c>
    </row>
    <row r="63">
      <c r="A63" s="7" t="n"/>
      <c r="B63" s="8" t="n"/>
      <c r="C63">
        <f>IFERROR(VLOOKUP(B63,マスタ!$A$4:$E$8,2,FALSE),"")</f>
        <v/>
      </c>
      <c r="D63" s="8" t="n"/>
      <c r="E63">
        <f>IFERROR(VLOOKUP(D63,マスタ!$A$10:$C$15,2,FALSE),"")</f>
        <v/>
      </c>
      <c r="F63" s="8" t="n"/>
      <c r="G63" s="8" t="n"/>
      <c r="H63" s="9">
        <f>IF(G63="","",IFERROR(G63*VLOOKUP(B63,マスタ!$A$4:$E$8,4,FALSE),""))</f>
        <v/>
      </c>
    </row>
    <row r="64">
      <c r="A64" s="7" t="n"/>
      <c r="B64" s="8" t="n"/>
      <c r="C64">
        <f>IFERROR(VLOOKUP(B64,マスタ!$A$4:$E$8,2,FALSE),"")</f>
        <v/>
      </c>
      <c r="D64" s="8" t="n"/>
      <c r="E64">
        <f>IFERROR(VLOOKUP(D64,マスタ!$A$10:$C$15,2,FALSE),"")</f>
        <v/>
      </c>
      <c r="F64" s="8" t="n"/>
      <c r="G64" s="8" t="n"/>
      <c r="H64" s="9">
        <f>IF(G64="","",IFERROR(G64*VLOOKUP(B64,マスタ!$A$4:$E$8,4,FALSE),""))</f>
        <v/>
      </c>
    </row>
    <row r="65">
      <c r="A65" s="7" t="n"/>
      <c r="B65" s="8" t="n"/>
      <c r="C65">
        <f>IFERROR(VLOOKUP(B65,マスタ!$A$4:$E$8,2,FALSE),"")</f>
        <v/>
      </c>
      <c r="D65" s="8" t="n"/>
      <c r="E65">
        <f>IFERROR(VLOOKUP(D65,マスタ!$A$10:$C$15,2,FALSE),"")</f>
        <v/>
      </c>
      <c r="F65" s="8" t="n"/>
      <c r="G65" s="8" t="n"/>
      <c r="H65" s="9">
        <f>IF(G65="","",IFERROR(G65*VLOOKUP(B65,マスタ!$A$4:$E$8,4,FALSE),""))</f>
        <v/>
      </c>
    </row>
    <row r="66">
      <c r="A66" s="7" t="n"/>
      <c r="B66" s="8" t="n"/>
      <c r="C66">
        <f>IFERROR(VLOOKUP(B66,マスタ!$A$4:$E$8,2,FALSE),"")</f>
        <v/>
      </c>
      <c r="D66" s="8" t="n"/>
      <c r="E66">
        <f>IFERROR(VLOOKUP(D66,マスタ!$A$10:$C$15,2,FALSE),"")</f>
        <v/>
      </c>
      <c r="F66" s="8" t="n"/>
      <c r="G66" s="8" t="n"/>
      <c r="H66" s="9">
        <f>IF(G66="","",IFERROR(G66*VLOOKUP(B66,マスタ!$A$4:$E$8,4,FALSE),""))</f>
        <v/>
      </c>
    </row>
    <row r="67">
      <c r="A67" s="7" t="n"/>
      <c r="B67" s="8" t="n"/>
      <c r="C67">
        <f>IFERROR(VLOOKUP(B67,マスタ!$A$4:$E$8,2,FALSE),"")</f>
        <v/>
      </c>
      <c r="D67" s="8" t="n"/>
      <c r="E67">
        <f>IFERROR(VLOOKUP(D67,マスタ!$A$10:$C$15,2,FALSE),"")</f>
        <v/>
      </c>
      <c r="F67" s="8" t="n"/>
      <c r="G67" s="8" t="n"/>
      <c r="H67" s="9">
        <f>IF(G67="","",IFERROR(G67*VLOOKUP(B67,マスタ!$A$4:$E$8,4,FALSE),""))</f>
        <v/>
      </c>
    </row>
    <row r="68">
      <c r="A68" s="7" t="n"/>
      <c r="B68" s="8" t="n"/>
      <c r="C68">
        <f>IFERROR(VLOOKUP(B68,マスタ!$A$4:$E$8,2,FALSE),"")</f>
        <v/>
      </c>
      <c r="D68" s="8" t="n"/>
      <c r="E68">
        <f>IFERROR(VLOOKUP(D68,マスタ!$A$10:$C$15,2,FALSE),"")</f>
        <v/>
      </c>
      <c r="F68" s="8" t="n"/>
      <c r="G68" s="8" t="n"/>
      <c r="H68" s="9">
        <f>IF(G68="","",IFERROR(G68*VLOOKUP(B68,マスタ!$A$4:$E$8,4,FALSE),""))</f>
        <v/>
      </c>
    </row>
    <row r="69">
      <c r="A69" s="7" t="n"/>
      <c r="B69" s="8" t="n"/>
      <c r="C69">
        <f>IFERROR(VLOOKUP(B69,マスタ!$A$4:$E$8,2,FALSE),"")</f>
        <v/>
      </c>
      <c r="D69" s="8" t="n"/>
      <c r="E69">
        <f>IFERROR(VLOOKUP(D69,マスタ!$A$10:$C$15,2,FALSE),"")</f>
        <v/>
      </c>
      <c r="F69" s="8" t="n"/>
      <c r="G69" s="8" t="n"/>
      <c r="H69" s="9">
        <f>IF(G69="","",IFERROR(G69*VLOOKUP(B69,マスタ!$A$4:$E$8,4,FALSE),""))</f>
        <v/>
      </c>
    </row>
    <row r="70">
      <c r="A70" s="7" t="n"/>
      <c r="B70" s="8" t="n"/>
      <c r="C70">
        <f>IFERROR(VLOOKUP(B70,マスタ!$A$4:$E$8,2,FALSE),"")</f>
        <v/>
      </c>
      <c r="D70" s="8" t="n"/>
      <c r="E70">
        <f>IFERROR(VLOOKUP(D70,マスタ!$A$10:$C$15,2,FALSE),"")</f>
        <v/>
      </c>
      <c r="F70" s="8" t="n"/>
      <c r="G70" s="8" t="n"/>
      <c r="H70" s="9">
        <f>IF(G70="","",IFERROR(G70*VLOOKUP(B70,マスタ!$A$4:$E$8,4,FALSE),""))</f>
        <v/>
      </c>
    </row>
    <row r="71">
      <c r="A71" s="7" t="n"/>
      <c r="B71" s="8" t="n"/>
      <c r="C71">
        <f>IFERROR(VLOOKUP(B71,マスタ!$A$4:$E$8,2,FALSE),"")</f>
        <v/>
      </c>
      <c r="D71" s="8" t="n"/>
      <c r="E71">
        <f>IFERROR(VLOOKUP(D71,マスタ!$A$10:$C$15,2,FALSE),"")</f>
        <v/>
      </c>
      <c r="F71" s="8" t="n"/>
      <c r="G71" s="8" t="n"/>
      <c r="H71" s="9">
        <f>IF(G71="","",IFERROR(G71*VLOOKUP(B71,マスタ!$A$4:$E$8,4,FALSE),""))</f>
        <v/>
      </c>
    </row>
    <row r="72">
      <c r="A72" s="7" t="n"/>
      <c r="B72" s="8" t="n"/>
      <c r="C72">
        <f>IFERROR(VLOOKUP(B72,マスタ!$A$4:$E$8,2,FALSE),"")</f>
        <v/>
      </c>
      <c r="D72" s="8" t="n"/>
      <c r="E72">
        <f>IFERROR(VLOOKUP(D72,マスタ!$A$10:$C$15,2,FALSE),"")</f>
        <v/>
      </c>
      <c r="F72" s="8" t="n"/>
      <c r="G72" s="8" t="n"/>
      <c r="H72" s="9">
        <f>IF(G72="","",IFERROR(G72*VLOOKUP(B72,マスタ!$A$4:$E$8,4,FALSE),""))</f>
        <v/>
      </c>
    </row>
    <row r="73">
      <c r="A73" s="7" t="n"/>
      <c r="B73" s="8" t="n"/>
      <c r="C73">
        <f>IFERROR(VLOOKUP(B73,マスタ!$A$4:$E$8,2,FALSE),"")</f>
        <v/>
      </c>
      <c r="D73" s="8" t="n"/>
      <c r="E73">
        <f>IFERROR(VLOOKUP(D73,マスタ!$A$10:$C$15,2,FALSE),"")</f>
        <v/>
      </c>
      <c r="F73" s="8" t="n"/>
      <c r="G73" s="8" t="n"/>
      <c r="H73" s="9">
        <f>IF(G73="","",IFERROR(G73*VLOOKUP(B73,マスタ!$A$4:$E$8,4,FALSE),""))</f>
        <v/>
      </c>
    </row>
    <row r="74">
      <c r="A74" s="7" t="n"/>
      <c r="B74" s="8" t="n"/>
      <c r="C74">
        <f>IFERROR(VLOOKUP(B74,マスタ!$A$4:$E$8,2,FALSE),"")</f>
        <v/>
      </c>
      <c r="D74" s="8" t="n"/>
      <c r="E74">
        <f>IFERROR(VLOOKUP(D74,マスタ!$A$10:$C$15,2,FALSE),"")</f>
        <v/>
      </c>
      <c r="F74" s="8" t="n"/>
      <c r="G74" s="8" t="n"/>
      <c r="H74" s="9">
        <f>IF(G74="","",IFERROR(G74*VLOOKUP(B74,マスタ!$A$4:$E$8,4,FALSE),""))</f>
        <v/>
      </c>
    </row>
    <row r="75">
      <c r="A75" s="7" t="n"/>
      <c r="B75" s="8" t="n"/>
      <c r="C75">
        <f>IFERROR(VLOOKUP(B75,マスタ!$A$4:$E$8,2,FALSE),"")</f>
        <v/>
      </c>
      <c r="D75" s="8" t="n"/>
      <c r="E75">
        <f>IFERROR(VLOOKUP(D75,マスタ!$A$10:$C$15,2,FALSE),"")</f>
        <v/>
      </c>
      <c r="F75" s="8" t="n"/>
      <c r="G75" s="8" t="n"/>
      <c r="H75" s="9">
        <f>IF(G75="","",IFERROR(G75*VLOOKUP(B75,マスタ!$A$4:$E$8,4,FALSE),""))</f>
        <v/>
      </c>
    </row>
    <row r="76">
      <c r="A76" s="7" t="n"/>
      <c r="B76" s="8" t="n"/>
      <c r="C76">
        <f>IFERROR(VLOOKUP(B76,マスタ!$A$4:$E$8,2,FALSE),"")</f>
        <v/>
      </c>
      <c r="D76" s="8" t="n"/>
      <c r="E76">
        <f>IFERROR(VLOOKUP(D76,マスタ!$A$10:$C$15,2,FALSE),"")</f>
        <v/>
      </c>
      <c r="F76" s="8" t="n"/>
      <c r="G76" s="8" t="n"/>
      <c r="H76" s="9">
        <f>IF(G76="","",IFERROR(G76*VLOOKUP(B76,マスタ!$A$4:$E$8,4,FALSE),""))</f>
        <v/>
      </c>
    </row>
    <row r="77">
      <c r="A77" s="7" t="n"/>
      <c r="B77" s="8" t="n"/>
      <c r="C77">
        <f>IFERROR(VLOOKUP(B77,マスタ!$A$4:$E$8,2,FALSE),"")</f>
        <v/>
      </c>
      <c r="D77" s="8" t="n"/>
      <c r="E77">
        <f>IFERROR(VLOOKUP(D77,マスタ!$A$10:$C$15,2,FALSE),"")</f>
        <v/>
      </c>
      <c r="F77" s="8" t="n"/>
      <c r="G77" s="8" t="n"/>
      <c r="H77" s="9">
        <f>IF(G77="","",IFERROR(G77*VLOOKUP(B77,マスタ!$A$4:$E$8,4,FALSE),""))</f>
        <v/>
      </c>
    </row>
    <row r="78">
      <c r="A78" s="7" t="n"/>
      <c r="B78" s="8" t="n"/>
      <c r="C78">
        <f>IFERROR(VLOOKUP(B78,マスタ!$A$4:$E$8,2,FALSE),"")</f>
        <v/>
      </c>
      <c r="D78" s="8" t="n"/>
      <c r="E78">
        <f>IFERROR(VLOOKUP(D78,マスタ!$A$10:$C$15,2,FALSE),"")</f>
        <v/>
      </c>
      <c r="F78" s="8" t="n"/>
      <c r="G78" s="8" t="n"/>
      <c r="H78" s="9">
        <f>IF(G78="","",IFERROR(G78*VLOOKUP(B78,マスタ!$A$4:$E$8,4,FALSE),""))</f>
        <v/>
      </c>
    </row>
    <row r="79">
      <c r="A79" s="7" t="n"/>
      <c r="B79" s="8" t="n"/>
      <c r="C79">
        <f>IFERROR(VLOOKUP(B79,マスタ!$A$4:$E$8,2,FALSE),"")</f>
        <v/>
      </c>
      <c r="D79" s="8" t="n"/>
      <c r="E79">
        <f>IFERROR(VLOOKUP(D79,マスタ!$A$10:$C$15,2,FALSE),"")</f>
        <v/>
      </c>
      <c r="F79" s="8" t="n"/>
      <c r="G79" s="8" t="n"/>
      <c r="H79" s="9">
        <f>IF(G79="","",IFERROR(G79*VLOOKUP(B79,マスタ!$A$4:$E$8,4,FALSE),""))</f>
        <v/>
      </c>
    </row>
    <row r="80">
      <c r="A80" s="7" t="n"/>
      <c r="B80" s="8" t="n"/>
      <c r="C80">
        <f>IFERROR(VLOOKUP(B80,マスタ!$A$4:$E$8,2,FALSE),"")</f>
        <v/>
      </c>
      <c r="D80" s="8" t="n"/>
      <c r="E80">
        <f>IFERROR(VLOOKUP(D80,マスタ!$A$10:$C$15,2,FALSE),"")</f>
        <v/>
      </c>
      <c r="F80" s="8" t="n"/>
      <c r="G80" s="8" t="n"/>
      <c r="H80" s="9">
        <f>IF(G80="","",IFERROR(G80*VLOOKUP(B80,マスタ!$A$4:$E$8,4,FALSE),""))</f>
        <v/>
      </c>
    </row>
    <row r="81">
      <c r="A81" s="7" t="n"/>
      <c r="B81" s="8" t="n"/>
      <c r="C81">
        <f>IFERROR(VLOOKUP(B81,マスタ!$A$4:$E$8,2,FALSE),"")</f>
        <v/>
      </c>
      <c r="D81" s="8" t="n"/>
      <c r="E81">
        <f>IFERROR(VLOOKUP(D81,マスタ!$A$10:$C$15,2,FALSE),"")</f>
        <v/>
      </c>
      <c r="F81" s="8" t="n"/>
      <c r="G81" s="8" t="n"/>
      <c r="H81" s="9">
        <f>IF(G81="","",IFERROR(G81*VLOOKUP(B81,マスタ!$A$4:$E$8,4,FALSE),""))</f>
        <v/>
      </c>
    </row>
    <row r="82">
      <c r="A82" s="7" t="n"/>
      <c r="B82" s="8" t="n"/>
      <c r="C82">
        <f>IFERROR(VLOOKUP(B82,マスタ!$A$4:$E$8,2,FALSE),"")</f>
        <v/>
      </c>
      <c r="D82" s="8" t="n"/>
      <c r="E82">
        <f>IFERROR(VLOOKUP(D82,マスタ!$A$10:$C$15,2,FALSE),"")</f>
        <v/>
      </c>
      <c r="F82" s="8" t="n"/>
      <c r="G82" s="8" t="n"/>
      <c r="H82" s="9">
        <f>IF(G82="","",IFERROR(G82*VLOOKUP(B82,マスタ!$A$4:$E$8,4,FALSE),""))</f>
        <v/>
      </c>
    </row>
    <row r="83">
      <c r="A83" s="7" t="n"/>
      <c r="B83" s="8" t="n"/>
      <c r="C83">
        <f>IFERROR(VLOOKUP(B83,マスタ!$A$4:$E$8,2,FALSE),"")</f>
        <v/>
      </c>
      <c r="D83" s="8" t="n"/>
      <c r="E83">
        <f>IFERROR(VLOOKUP(D83,マスタ!$A$10:$C$15,2,FALSE),"")</f>
        <v/>
      </c>
      <c r="F83" s="8" t="n"/>
      <c r="G83" s="8" t="n"/>
      <c r="H83" s="9">
        <f>IF(G83="","",IFERROR(G83*VLOOKUP(B83,マスタ!$A$4:$E$8,4,FALSE),""))</f>
        <v/>
      </c>
    </row>
    <row r="84">
      <c r="A84" s="7" t="n"/>
      <c r="B84" s="8" t="n"/>
      <c r="C84">
        <f>IFERROR(VLOOKUP(B84,マスタ!$A$4:$E$8,2,FALSE),"")</f>
        <v/>
      </c>
      <c r="D84" s="8" t="n"/>
      <c r="E84">
        <f>IFERROR(VLOOKUP(D84,マスタ!$A$10:$C$15,2,FALSE),"")</f>
        <v/>
      </c>
      <c r="F84" s="8" t="n"/>
      <c r="G84" s="8" t="n"/>
      <c r="H84" s="9">
        <f>IF(G84="","",IFERROR(G84*VLOOKUP(B84,マスタ!$A$4:$E$8,4,FALSE),""))</f>
        <v/>
      </c>
    </row>
    <row r="85">
      <c r="A85" s="7" t="n"/>
      <c r="B85" s="8" t="n"/>
      <c r="C85">
        <f>IFERROR(VLOOKUP(B85,マスタ!$A$4:$E$8,2,FALSE),"")</f>
        <v/>
      </c>
      <c r="D85" s="8" t="n"/>
      <c r="E85">
        <f>IFERROR(VLOOKUP(D85,マスタ!$A$10:$C$15,2,FALSE),"")</f>
        <v/>
      </c>
      <c r="F85" s="8" t="n"/>
      <c r="G85" s="8" t="n"/>
      <c r="H85" s="9">
        <f>IF(G85="","",IFERROR(G85*VLOOKUP(B85,マスタ!$A$4:$E$8,4,FALSE),""))</f>
        <v/>
      </c>
    </row>
    <row r="86">
      <c r="A86" s="7" t="n"/>
      <c r="B86" s="8" t="n"/>
      <c r="C86">
        <f>IFERROR(VLOOKUP(B86,マスタ!$A$4:$E$8,2,FALSE),"")</f>
        <v/>
      </c>
      <c r="D86" s="8" t="n"/>
      <c r="E86">
        <f>IFERROR(VLOOKUP(D86,マスタ!$A$10:$C$15,2,FALSE),"")</f>
        <v/>
      </c>
      <c r="F86" s="8" t="n"/>
      <c r="G86" s="8" t="n"/>
      <c r="H86" s="9">
        <f>IF(G86="","",IFERROR(G86*VLOOKUP(B86,マスタ!$A$4:$E$8,4,FALSE),""))</f>
        <v/>
      </c>
    </row>
    <row r="87">
      <c r="A87" s="7" t="n"/>
      <c r="B87" s="8" t="n"/>
      <c r="C87">
        <f>IFERROR(VLOOKUP(B87,マスタ!$A$4:$E$8,2,FALSE),"")</f>
        <v/>
      </c>
      <c r="D87" s="8" t="n"/>
      <c r="E87">
        <f>IFERROR(VLOOKUP(D87,マスタ!$A$10:$C$15,2,FALSE),"")</f>
        <v/>
      </c>
      <c r="F87" s="8" t="n"/>
      <c r="G87" s="8" t="n"/>
      <c r="H87" s="9">
        <f>IF(G87="","",IFERROR(G87*VLOOKUP(B87,マスタ!$A$4:$E$8,4,FALSE),""))</f>
        <v/>
      </c>
    </row>
    <row r="88">
      <c r="A88" s="7" t="n"/>
      <c r="B88" s="8" t="n"/>
      <c r="C88">
        <f>IFERROR(VLOOKUP(B88,マスタ!$A$4:$E$8,2,FALSE),"")</f>
        <v/>
      </c>
      <c r="D88" s="8" t="n"/>
      <c r="E88">
        <f>IFERROR(VLOOKUP(D88,マスタ!$A$10:$C$15,2,FALSE),"")</f>
        <v/>
      </c>
      <c r="F88" s="8" t="n"/>
      <c r="G88" s="8" t="n"/>
      <c r="H88" s="9">
        <f>IF(G88="","",IFERROR(G88*VLOOKUP(B88,マスタ!$A$4:$E$8,4,FALSE),""))</f>
        <v/>
      </c>
    </row>
    <row r="89">
      <c r="A89" s="7" t="n"/>
      <c r="B89" s="8" t="n"/>
      <c r="C89">
        <f>IFERROR(VLOOKUP(B89,マスタ!$A$4:$E$8,2,FALSE),"")</f>
        <v/>
      </c>
      <c r="D89" s="8" t="n"/>
      <c r="E89">
        <f>IFERROR(VLOOKUP(D89,マスタ!$A$10:$C$15,2,FALSE),"")</f>
        <v/>
      </c>
      <c r="F89" s="8" t="n"/>
      <c r="G89" s="8" t="n"/>
      <c r="H89" s="9">
        <f>IF(G89="","",IFERROR(G89*VLOOKUP(B89,マスタ!$A$4:$E$8,4,FALSE),""))</f>
        <v/>
      </c>
    </row>
    <row r="90">
      <c r="A90" s="7" t="n"/>
      <c r="B90" s="8" t="n"/>
      <c r="C90">
        <f>IFERROR(VLOOKUP(B90,マスタ!$A$4:$E$8,2,FALSE),"")</f>
        <v/>
      </c>
      <c r="D90" s="8" t="n"/>
      <c r="E90">
        <f>IFERROR(VLOOKUP(D90,マスタ!$A$10:$C$15,2,FALSE),"")</f>
        <v/>
      </c>
      <c r="F90" s="8" t="n"/>
      <c r="G90" s="8" t="n"/>
      <c r="H90" s="9">
        <f>IF(G90="","",IFERROR(G90*VLOOKUP(B90,マスタ!$A$4:$E$8,4,FALSE),""))</f>
        <v/>
      </c>
    </row>
    <row r="91">
      <c r="A91" s="7" t="n"/>
      <c r="B91" s="8" t="n"/>
      <c r="C91">
        <f>IFERROR(VLOOKUP(B91,マスタ!$A$4:$E$8,2,FALSE),"")</f>
        <v/>
      </c>
      <c r="D91" s="8" t="n"/>
      <c r="E91">
        <f>IFERROR(VLOOKUP(D91,マスタ!$A$10:$C$15,2,FALSE),"")</f>
        <v/>
      </c>
      <c r="F91" s="8" t="n"/>
      <c r="G91" s="8" t="n"/>
      <c r="H91" s="9">
        <f>IF(G91="","",IFERROR(G91*VLOOKUP(B91,マスタ!$A$4:$E$8,4,FALSE),""))</f>
        <v/>
      </c>
    </row>
    <row r="92">
      <c r="A92" s="7" t="n"/>
      <c r="B92" s="8" t="n"/>
      <c r="C92">
        <f>IFERROR(VLOOKUP(B92,マスタ!$A$4:$E$8,2,FALSE),"")</f>
        <v/>
      </c>
      <c r="D92" s="8" t="n"/>
      <c r="E92">
        <f>IFERROR(VLOOKUP(D92,マスタ!$A$10:$C$15,2,FALSE),"")</f>
        <v/>
      </c>
      <c r="F92" s="8" t="n"/>
      <c r="G92" s="8" t="n"/>
      <c r="H92" s="9">
        <f>IF(G92="","",IFERROR(G92*VLOOKUP(B92,マスタ!$A$4:$E$8,4,FALSE),""))</f>
        <v/>
      </c>
    </row>
    <row r="93">
      <c r="A93" s="7" t="n"/>
      <c r="B93" s="8" t="n"/>
      <c r="C93">
        <f>IFERROR(VLOOKUP(B93,マスタ!$A$4:$E$8,2,FALSE),"")</f>
        <v/>
      </c>
      <c r="D93" s="8" t="n"/>
      <c r="E93">
        <f>IFERROR(VLOOKUP(D93,マスタ!$A$10:$C$15,2,FALSE),"")</f>
        <v/>
      </c>
      <c r="F93" s="8" t="n"/>
      <c r="G93" s="8" t="n"/>
      <c r="H93" s="9">
        <f>IF(G93="","",IFERROR(G93*VLOOKUP(B93,マスタ!$A$4:$E$8,4,FALSE),""))</f>
        <v/>
      </c>
    </row>
    <row r="94">
      <c r="A94" s="7" t="n"/>
      <c r="B94" s="8" t="n"/>
      <c r="C94">
        <f>IFERROR(VLOOKUP(B94,マスタ!$A$4:$E$8,2,FALSE),"")</f>
        <v/>
      </c>
      <c r="D94" s="8" t="n"/>
      <c r="E94">
        <f>IFERROR(VLOOKUP(D94,マスタ!$A$10:$C$15,2,FALSE),"")</f>
        <v/>
      </c>
      <c r="F94" s="8" t="n"/>
      <c r="G94" s="8" t="n"/>
      <c r="H94" s="9">
        <f>IF(G94="","",IFERROR(G94*VLOOKUP(B94,マスタ!$A$4:$E$8,4,FALSE),""))</f>
        <v/>
      </c>
    </row>
    <row r="95">
      <c r="A95" s="7" t="n"/>
      <c r="B95" s="8" t="n"/>
      <c r="C95">
        <f>IFERROR(VLOOKUP(B95,マスタ!$A$4:$E$8,2,FALSE),"")</f>
        <v/>
      </c>
      <c r="D95" s="8" t="n"/>
      <c r="E95">
        <f>IFERROR(VLOOKUP(D95,マスタ!$A$10:$C$15,2,FALSE),"")</f>
        <v/>
      </c>
      <c r="F95" s="8" t="n"/>
      <c r="G95" s="8" t="n"/>
      <c r="H95" s="9">
        <f>IF(G95="","",IFERROR(G95*VLOOKUP(B95,マスタ!$A$4:$E$8,4,FALSE),""))</f>
        <v/>
      </c>
    </row>
    <row r="96">
      <c r="A96" s="7" t="n"/>
      <c r="B96" s="8" t="n"/>
      <c r="C96">
        <f>IFERROR(VLOOKUP(B96,マスタ!$A$4:$E$8,2,FALSE),"")</f>
        <v/>
      </c>
      <c r="D96" s="8" t="n"/>
      <c r="E96">
        <f>IFERROR(VLOOKUP(D96,マスタ!$A$10:$C$15,2,FALSE),"")</f>
        <v/>
      </c>
      <c r="F96" s="8" t="n"/>
      <c r="G96" s="8" t="n"/>
      <c r="H96" s="9">
        <f>IF(G96="","",IFERROR(G96*VLOOKUP(B96,マスタ!$A$4:$E$8,4,FALSE),""))</f>
        <v/>
      </c>
    </row>
    <row r="97">
      <c r="A97" s="7" t="n"/>
      <c r="B97" s="8" t="n"/>
      <c r="C97">
        <f>IFERROR(VLOOKUP(B97,マスタ!$A$4:$E$8,2,FALSE),"")</f>
        <v/>
      </c>
      <c r="D97" s="8" t="n"/>
      <c r="E97">
        <f>IFERROR(VLOOKUP(D97,マスタ!$A$10:$C$15,2,FALSE),"")</f>
        <v/>
      </c>
      <c r="F97" s="8" t="n"/>
      <c r="G97" s="8" t="n"/>
      <c r="H97" s="9">
        <f>IF(G97="","",IFERROR(G97*VLOOKUP(B97,マスタ!$A$4:$E$8,4,FALSE),""))</f>
        <v/>
      </c>
    </row>
    <row r="98">
      <c r="A98" s="7" t="n"/>
      <c r="B98" s="8" t="n"/>
      <c r="C98">
        <f>IFERROR(VLOOKUP(B98,マスタ!$A$4:$E$8,2,FALSE),"")</f>
        <v/>
      </c>
      <c r="D98" s="8" t="n"/>
      <c r="E98">
        <f>IFERROR(VLOOKUP(D98,マスタ!$A$10:$C$15,2,FALSE),"")</f>
        <v/>
      </c>
      <c r="F98" s="8" t="n"/>
      <c r="G98" s="8" t="n"/>
      <c r="H98" s="9">
        <f>IF(G98="","",IFERROR(G98*VLOOKUP(B98,マスタ!$A$4:$E$8,4,FALSE),""))</f>
        <v/>
      </c>
    </row>
    <row r="99">
      <c r="A99" s="7" t="n"/>
      <c r="B99" s="8" t="n"/>
      <c r="C99">
        <f>IFERROR(VLOOKUP(B99,マスタ!$A$4:$E$8,2,FALSE),"")</f>
        <v/>
      </c>
      <c r="D99" s="8" t="n"/>
      <c r="E99">
        <f>IFERROR(VLOOKUP(D99,マスタ!$A$10:$C$15,2,FALSE),"")</f>
        <v/>
      </c>
      <c r="F99" s="8" t="n"/>
      <c r="G99" s="8" t="n"/>
      <c r="H99" s="9">
        <f>IF(G99="","",IFERROR(G99*VLOOKUP(B99,マスタ!$A$4:$E$8,4,FALSE),""))</f>
        <v/>
      </c>
    </row>
    <row r="100">
      <c r="A100" s="7" t="n"/>
      <c r="B100" s="8" t="n"/>
      <c r="C100">
        <f>IFERROR(VLOOKUP(B100,マスタ!$A$4:$E$8,2,FALSE),"")</f>
        <v/>
      </c>
      <c r="D100" s="8" t="n"/>
      <c r="E100">
        <f>IFERROR(VLOOKUP(D100,マスタ!$A$10:$C$15,2,FALSE),"")</f>
        <v/>
      </c>
      <c r="F100" s="8" t="n"/>
      <c r="G100" s="8" t="n"/>
      <c r="H100" s="9">
        <f>IF(G100="","",IFERROR(G100*VLOOKUP(B100,マスタ!$A$4:$E$8,4,FALSE),""))</f>
        <v/>
      </c>
    </row>
    <row r="101">
      <c r="A101" s="7" t="n"/>
      <c r="B101" s="8" t="n"/>
      <c r="C101">
        <f>IFERROR(VLOOKUP(B101,マスタ!$A$4:$E$8,2,FALSE),"")</f>
        <v/>
      </c>
      <c r="D101" s="8" t="n"/>
      <c r="E101">
        <f>IFERROR(VLOOKUP(D101,マスタ!$A$10:$C$15,2,FALSE),"")</f>
        <v/>
      </c>
      <c r="F101" s="8" t="n"/>
      <c r="G101" s="8" t="n"/>
      <c r="H101" s="9">
        <f>IF(G101="","",IFERROR(G101*VLOOKUP(B101,マスタ!$A$4:$E$8,4,FALSE),""))</f>
        <v/>
      </c>
    </row>
    <row r="102">
      <c r="A102" s="7" t="n"/>
      <c r="B102" s="8" t="n"/>
      <c r="C102">
        <f>IFERROR(VLOOKUP(B102,マスタ!$A$4:$E$8,2,FALSE),"")</f>
        <v/>
      </c>
      <c r="D102" s="8" t="n"/>
      <c r="E102">
        <f>IFERROR(VLOOKUP(D102,マスタ!$A$10:$C$15,2,FALSE),"")</f>
        <v/>
      </c>
      <c r="F102" s="8" t="n"/>
      <c r="G102" s="8" t="n"/>
      <c r="H102" s="9">
        <f>IF(G102="","",IFERROR(G102*VLOOKUP(B102,マスタ!$A$4:$E$8,4,FALSE),""))</f>
        <v/>
      </c>
    </row>
    <row r="103">
      <c r="A103" s="7" t="n"/>
      <c r="B103" s="8" t="n"/>
      <c r="C103">
        <f>IFERROR(VLOOKUP(B103,マスタ!$A$4:$E$8,2,FALSE),"")</f>
        <v/>
      </c>
      <c r="D103" s="8" t="n"/>
      <c r="E103">
        <f>IFERROR(VLOOKUP(D103,マスタ!$A$10:$C$15,2,FALSE),"")</f>
        <v/>
      </c>
      <c r="F103" s="8" t="n"/>
      <c r="G103" s="8" t="n"/>
      <c r="H103" s="9">
        <f>IF(G103="","",IFERROR(G103*VLOOKUP(B103,マスタ!$A$4:$E$8,4,FALSE),""))</f>
        <v/>
      </c>
    </row>
    <row r="104">
      <c r="A104" s="7" t="n"/>
      <c r="B104" s="8" t="n"/>
      <c r="C104">
        <f>IFERROR(VLOOKUP(B104,マスタ!$A$4:$E$8,2,FALSE),"")</f>
        <v/>
      </c>
      <c r="D104" s="8" t="n"/>
      <c r="E104">
        <f>IFERROR(VLOOKUP(D104,マスタ!$A$10:$C$15,2,FALSE),"")</f>
        <v/>
      </c>
      <c r="F104" s="8" t="n"/>
      <c r="G104" s="8" t="n"/>
      <c r="H104" s="9">
        <f>IF(G104="","",IFERROR(G104*VLOOKUP(B104,マスタ!$A$4:$E$8,4,FALSE),""))</f>
        <v/>
      </c>
    </row>
    <row r="105">
      <c r="A105" s="7" t="n"/>
      <c r="B105" s="8" t="n"/>
      <c r="C105">
        <f>IFERROR(VLOOKUP(B105,マスタ!$A$4:$E$8,2,FALSE),"")</f>
        <v/>
      </c>
      <c r="D105" s="8" t="n"/>
      <c r="E105">
        <f>IFERROR(VLOOKUP(D105,マスタ!$A$10:$C$15,2,FALSE),"")</f>
        <v/>
      </c>
      <c r="F105" s="8" t="n"/>
      <c r="G105" s="8" t="n"/>
      <c r="H105" s="9">
        <f>IF(G105="","",IFERROR(G105*VLOOKUP(B105,マスタ!$A$4:$E$8,4,FALSE),""))</f>
        <v/>
      </c>
    </row>
    <row r="106">
      <c r="A106" s="7" t="n"/>
      <c r="B106" s="8" t="n"/>
      <c r="C106">
        <f>IFERROR(VLOOKUP(B106,マスタ!$A$4:$E$8,2,FALSE),"")</f>
        <v/>
      </c>
      <c r="D106" s="8" t="n"/>
      <c r="E106">
        <f>IFERROR(VLOOKUP(D106,マスタ!$A$10:$C$15,2,FALSE),"")</f>
        <v/>
      </c>
      <c r="F106" s="8" t="n"/>
      <c r="G106" s="8" t="n"/>
      <c r="H106" s="9">
        <f>IF(G106="","",IFERROR(G106*VLOOKUP(B106,マスタ!$A$4:$E$8,4,FALSE),""))</f>
        <v/>
      </c>
    </row>
    <row r="107">
      <c r="A107" s="7" t="n"/>
      <c r="B107" s="8" t="n"/>
      <c r="C107">
        <f>IFERROR(VLOOKUP(B107,マスタ!$A$4:$E$8,2,FALSE),"")</f>
        <v/>
      </c>
      <c r="D107" s="8" t="n"/>
      <c r="E107">
        <f>IFERROR(VLOOKUP(D107,マスタ!$A$10:$C$15,2,FALSE),"")</f>
        <v/>
      </c>
      <c r="F107" s="8" t="n"/>
      <c r="G107" s="8" t="n"/>
      <c r="H107" s="9">
        <f>IF(G107="","",IFERROR(G107*VLOOKUP(B107,マスタ!$A$4:$E$8,4,FALSE),""))</f>
        <v/>
      </c>
    </row>
    <row r="108">
      <c r="A108" s="7" t="n"/>
      <c r="B108" s="8" t="n"/>
      <c r="C108">
        <f>IFERROR(VLOOKUP(B108,マスタ!$A$4:$E$8,2,FALSE),"")</f>
        <v/>
      </c>
      <c r="D108" s="8" t="n"/>
      <c r="E108">
        <f>IFERROR(VLOOKUP(D108,マスタ!$A$10:$C$15,2,FALSE),"")</f>
        <v/>
      </c>
      <c r="F108" s="8" t="n"/>
      <c r="G108" s="8" t="n"/>
      <c r="H108" s="9">
        <f>IF(G108="","",IFERROR(G108*VLOOKUP(B108,マスタ!$A$4:$E$8,4,FALSE),""))</f>
        <v/>
      </c>
    </row>
    <row r="109">
      <c r="A109" s="7" t="n"/>
      <c r="B109" s="8" t="n"/>
      <c r="C109">
        <f>IFERROR(VLOOKUP(B109,マスタ!$A$4:$E$8,2,FALSE),"")</f>
        <v/>
      </c>
      <c r="D109" s="8" t="n"/>
      <c r="E109">
        <f>IFERROR(VLOOKUP(D109,マスタ!$A$10:$C$15,2,FALSE),"")</f>
        <v/>
      </c>
      <c r="F109" s="8" t="n"/>
      <c r="G109" s="8" t="n"/>
      <c r="H109" s="9">
        <f>IF(G109="","",IFERROR(G109*VLOOKUP(B109,マスタ!$A$4:$E$8,4,FALSE),""))</f>
        <v/>
      </c>
    </row>
  </sheetData>
  <dataValidations count="2">
    <dataValidation sqref="B5:B109" showDropDown="0" showInputMessage="0" showErrorMessage="0" allowBlank="1" type="list">
      <formula1>=マスタ!$A$4:$A$8</formula1>
    </dataValidation>
    <dataValidation sqref="D5:D109" showDropDown="0" showInputMessage="0" showErrorMessage="0" allowBlank="1" type="list">
      <formula1>=マスタ!$A$10:$A$15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4" customWidth="1" min="4" max="4"/>
    <col width="14" customWidth="1" min="5" max="5"/>
    <col width="10" customWidth="1" min="6" max="6"/>
    <col width="9" customWidth="1" min="7" max="7"/>
    <col width="14" customWidth="1" min="8" max="8"/>
  </cols>
  <sheetData>
    <row r="1">
      <c r="A1" s="1" t="inlineStr">
        <is>
          <t>工数集計（プロジェクト別・社員別・稼働率）</t>
        </is>
      </c>
    </row>
    <row r="2">
      <c r="A2" t="inlineStr">
        <is>
          <t>工数入力シートから自動集計されます。稼働率＝顧客案件の工数÷所定時間（この例は5日分の入力のため低く表示されます）。</t>
        </is>
      </c>
    </row>
    <row r="4">
      <c r="A4" s="2" t="inlineStr">
        <is>
          <t>PJコード</t>
        </is>
      </c>
      <c r="B4" s="2" t="inlineStr">
        <is>
          <t>プロジェクト名</t>
        </is>
      </c>
      <c r="C4" s="2" t="inlineStr">
        <is>
          <t>区分</t>
        </is>
      </c>
      <c r="D4" s="2" t="inlineStr">
        <is>
          <t>工数（時間）</t>
        </is>
      </c>
      <c r="E4" s="2" t="inlineStr">
        <is>
          <t>工数原価（円）</t>
        </is>
      </c>
      <c r="F4" s="2" t="inlineStr">
        <is>
          <t>構成比（時間）</t>
        </is>
      </c>
    </row>
    <row r="5">
      <c r="A5" s="5">
        <f>マスタ!A10</f>
        <v/>
      </c>
      <c r="B5" s="5">
        <f>マスタ!B10</f>
        <v/>
      </c>
      <c r="C5" s="5">
        <f>マスタ!C10</f>
        <v/>
      </c>
      <c r="D5" s="10">
        <f>SUMIF(工数入力シート!$D$5:$D$109,A5,工数入力シート!$G$5:$G$109)</f>
        <v/>
      </c>
      <c r="E5" s="6">
        <f>SUMIF(工数入力シート!$D$5:$D$109,A5,工数入力シート!$H$5:$H$109)</f>
        <v/>
      </c>
      <c r="F5" s="11">
        <f>IF($D$9=0,"",D5/$D$9)</f>
        <v/>
      </c>
    </row>
    <row r="6">
      <c r="A6" s="5">
        <f>マスタ!A11</f>
        <v/>
      </c>
      <c r="B6" s="5">
        <f>マスタ!B11</f>
        <v/>
      </c>
      <c r="C6" s="5">
        <f>マスタ!C11</f>
        <v/>
      </c>
      <c r="D6" s="10">
        <f>SUMIF(工数入力シート!$D$5:$D$109,A6,工数入力シート!$G$5:$G$109)</f>
        <v/>
      </c>
      <c r="E6" s="6">
        <f>SUMIF(工数入力シート!$D$5:$D$109,A6,工数入力シート!$H$5:$H$109)</f>
        <v/>
      </c>
      <c r="F6" s="11">
        <f>IF($D$9=0,"",D6/$D$9)</f>
        <v/>
      </c>
    </row>
    <row r="7">
      <c r="A7" s="5">
        <f>マスタ!A12</f>
        <v/>
      </c>
      <c r="B7" s="5">
        <f>マスタ!B12</f>
        <v/>
      </c>
      <c r="C7" s="5">
        <f>マスタ!C12</f>
        <v/>
      </c>
      <c r="D7" s="10">
        <f>SUMIF(工数入力シート!$D$5:$D$109,A7,工数入力シート!$G$5:$G$109)</f>
        <v/>
      </c>
      <c r="E7" s="6">
        <f>SUMIF(工数入力シート!$D$5:$D$109,A7,工数入力シート!$H$5:$H$109)</f>
        <v/>
      </c>
      <c r="F7" s="11">
        <f>IF($D$9=0,"",D7/$D$9)</f>
        <v/>
      </c>
    </row>
    <row r="8">
      <c r="A8" s="5">
        <f>マスタ!A13</f>
        <v/>
      </c>
      <c r="B8" s="5">
        <f>マスタ!B13</f>
        <v/>
      </c>
      <c r="C8" s="5">
        <f>マスタ!C13</f>
        <v/>
      </c>
      <c r="D8" s="10">
        <f>SUMIF(工数入力シート!$D$5:$D$109,A8,工数入力シート!$G$5:$G$109)</f>
        <v/>
      </c>
      <c r="E8" s="6">
        <f>SUMIF(工数入力シート!$D$5:$D$109,A8,工数入力シート!$H$5:$H$109)</f>
        <v/>
      </c>
      <c r="F8" s="11">
        <f>IF($D$9=0,"",D8/$D$9)</f>
        <v/>
      </c>
    </row>
    <row r="9">
      <c r="B9" s="12" t="inlineStr">
        <is>
          <t>合計</t>
        </is>
      </c>
      <c r="D9" s="13">
        <f>SUM(D5:D8)</f>
        <v/>
      </c>
      <c r="E9" s="9">
        <f>SUM(E5:E8)</f>
        <v/>
      </c>
    </row>
    <row r="12">
      <c r="A12" s="2" t="inlineStr">
        <is>
          <t>社員コード</t>
        </is>
      </c>
      <c r="B12" s="2" t="inlineStr">
        <is>
          <t>氏名</t>
        </is>
      </c>
      <c r="C12" s="2" t="inlineStr">
        <is>
          <t>総工数（時間）</t>
        </is>
      </c>
      <c r="D12" s="2" t="inlineStr">
        <is>
          <t>顧客案件の工数</t>
        </is>
      </c>
      <c r="E12" s="2" t="inlineStr">
        <is>
          <t>社内（間接）工数</t>
        </is>
      </c>
      <c r="F12" s="2" t="inlineStr">
        <is>
          <t>所定時間</t>
        </is>
      </c>
      <c r="G12" s="2" t="inlineStr">
        <is>
          <t>稼働率</t>
        </is>
      </c>
      <c r="H12" s="2" t="inlineStr">
        <is>
          <t>工数原価（円）</t>
        </is>
      </c>
    </row>
    <row r="13">
      <c r="A13" s="5">
        <f>マスタ!A4</f>
        <v/>
      </c>
      <c r="B13" s="5">
        <f>マスタ!B4</f>
        <v/>
      </c>
      <c r="C13" s="10">
        <f>SUMIF(工数入力シート!$B$5:$B$109,A13,工数入力シート!$G$5:$G$109)</f>
        <v/>
      </c>
      <c r="D13" s="10">
        <f>SUMIFS(工数入力シート!$G$5:$G$109,工数入力シート!$B$5:$B$109,A13,工数入力シート!$D$5:$D$109,"PJ-*")</f>
        <v/>
      </c>
      <c r="E13" s="10">
        <f>C13-D13</f>
        <v/>
      </c>
      <c r="F13" s="5">
        <f>マスタ!E4</f>
        <v/>
      </c>
      <c r="G13" s="11">
        <f>IF(F13=0,"",D13/F13)</f>
        <v/>
      </c>
      <c r="H13" s="6">
        <f>SUMIF(工数入力シート!$B$5:$B$109,A13,工数入力シート!$H$5:$H$109)</f>
        <v/>
      </c>
    </row>
    <row r="14">
      <c r="A14" s="5">
        <f>マスタ!A5</f>
        <v/>
      </c>
      <c r="B14" s="5">
        <f>マスタ!B5</f>
        <v/>
      </c>
      <c r="C14" s="10">
        <f>SUMIF(工数入力シート!$B$5:$B$109,A14,工数入力シート!$G$5:$G$109)</f>
        <v/>
      </c>
      <c r="D14" s="10">
        <f>SUMIFS(工数入力シート!$G$5:$G$109,工数入力シート!$B$5:$B$109,A14,工数入力シート!$D$5:$D$109,"PJ-*")</f>
        <v/>
      </c>
      <c r="E14" s="10">
        <f>C14-D14</f>
        <v/>
      </c>
      <c r="F14" s="5">
        <f>マスタ!E5</f>
        <v/>
      </c>
      <c r="G14" s="11">
        <f>IF(F14=0,"",D14/F14)</f>
        <v/>
      </c>
      <c r="H14" s="6">
        <f>SUMIF(工数入力シート!$B$5:$B$109,A14,工数入力シート!$H$5:$H$109)</f>
        <v/>
      </c>
    </row>
    <row r="15">
      <c r="A15" s="5">
        <f>マスタ!A6</f>
        <v/>
      </c>
      <c r="B15" s="5">
        <f>マスタ!B6</f>
        <v/>
      </c>
      <c r="C15" s="10">
        <f>SUMIF(工数入力シート!$B$5:$B$109,A15,工数入力シート!$G$5:$G$109)</f>
        <v/>
      </c>
      <c r="D15" s="10">
        <f>SUMIFS(工数入力シート!$G$5:$G$109,工数入力シート!$B$5:$B$109,A15,工数入力シート!$D$5:$D$109,"PJ-*")</f>
        <v/>
      </c>
      <c r="E15" s="10">
        <f>C15-D15</f>
        <v/>
      </c>
      <c r="F15" s="5">
        <f>マスタ!E6</f>
        <v/>
      </c>
      <c r="G15" s="11">
        <f>IF(F15=0,"",D15/F15)</f>
        <v/>
      </c>
      <c r="H15" s="6">
        <f>SUMIF(工数入力シート!$B$5:$B$109,A15,工数入力シート!$H$5:$H$109)</f>
        <v/>
      </c>
    </row>
    <row r="17">
      <c r="A17" t="inlineStr">
        <is>
          <t>※顧客案件はPJコードが「PJ-」で始まるもの、社内（間接）は「IN-」で始まるものとして集計しています。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マスタ（社員・プロジェクト）</t>
        </is>
      </c>
    </row>
    <row r="3">
      <c r="A3" s="2" t="inlineStr">
        <is>
          <t>社員コード</t>
        </is>
      </c>
      <c r="B3" s="2" t="inlineStr">
        <is>
          <t>氏名</t>
        </is>
      </c>
      <c r="C3" s="2" t="inlineStr">
        <is>
          <t>部門</t>
        </is>
      </c>
      <c r="D3" s="2" t="inlineStr">
        <is>
          <t>時間単価（円）</t>
        </is>
      </c>
      <c r="E3" s="2" t="inlineStr">
        <is>
          <t>月の所定時間</t>
        </is>
      </c>
    </row>
    <row r="4">
      <c r="A4" s="4" t="inlineStr">
        <is>
          <t>E001</t>
        </is>
      </c>
      <c r="B4" s="4" t="inlineStr">
        <is>
          <t>社員A</t>
        </is>
      </c>
      <c r="C4" s="4" t="inlineStr">
        <is>
          <t>開発部</t>
        </is>
      </c>
      <c r="D4" s="14" t="n">
        <v>6000</v>
      </c>
      <c r="E4" s="4" t="n">
        <v>160</v>
      </c>
    </row>
    <row r="5">
      <c r="A5" s="4" t="inlineStr">
        <is>
          <t>E002</t>
        </is>
      </c>
      <c r="B5" s="4" t="inlineStr">
        <is>
          <t>社員B</t>
        </is>
      </c>
      <c r="C5" s="4" t="inlineStr">
        <is>
          <t>開発部</t>
        </is>
      </c>
      <c r="D5" s="14" t="n">
        <v>5000</v>
      </c>
      <c r="E5" s="4" t="n">
        <v>160</v>
      </c>
    </row>
    <row r="6">
      <c r="A6" s="4" t="inlineStr">
        <is>
          <t>E003</t>
        </is>
      </c>
      <c r="B6" s="4" t="inlineStr">
        <is>
          <t>社員C</t>
        </is>
      </c>
      <c r="C6" s="4" t="inlineStr">
        <is>
          <t>デザイン部</t>
        </is>
      </c>
      <c r="D6" s="14" t="n">
        <v>5500</v>
      </c>
      <c r="E6" s="4" t="n">
        <v>160</v>
      </c>
    </row>
    <row r="9">
      <c r="A9" s="2" t="inlineStr">
        <is>
          <t>PJコード</t>
        </is>
      </c>
      <c r="B9" s="2" t="inlineStr">
        <is>
          <t>プロジェクト名</t>
        </is>
      </c>
      <c r="C9" s="2" t="inlineStr">
        <is>
          <t>区分</t>
        </is>
      </c>
    </row>
    <row r="10">
      <c r="A10" s="4" t="inlineStr">
        <is>
          <t>PJ-001</t>
        </is>
      </c>
      <c r="B10" s="4" t="inlineStr">
        <is>
          <t>基幹システム改修</t>
        </is>
      </c>
      <c r="C10" s="4" t="inlineStr">
        <is>
          <t>顧客案件</t>
        </is>
      </c>
    </row>
    <row r="11">
      <c r="A11" s="4" t="inlineStr">
        <is>
          <t>PJ-002</t>
        </is>
      </c>
      <c r="B11" s="4" t="inlineStr">
        <is>
          <t>コーポレートサイト</t>
        </is>
      </c>
      <c r="C11" s="4" t="inlineStr">
        <is>
          <t>顧客案件</t>
        </is>
      </c>
    </row>
    <row r="12">
      <c r="A12" s="4" t="inlineStr">
        <is>
          <t>IN-001</t>
        </is>
      </c>
      <c r="B12" s="4" t="inlineStr">
        <is>
          <t>社内会議・教育</t>
        </is>
      </c>
      <c r="C12" s="4" t="inlineStr">
        <is>
          <t>社内（間接）</t>
        </is>
      </c>
    </row>
    <row r="13">
      <c r="A13" s="4" t="inlineStr">
        <is>
          <t>IN-002</t>
        </is>
      </c>
      <c r="B13" s="4" t="inlineStr">
        <is>
          <t>提案・営業支援</t>
        </is>
      </c>
      <c r="C13" s="4" t="inlineStr">
        <is>
          <t>社内（間接）</t>
        </is>
      </c>
    </row>
    <row r="16">
      <c r="A16" t="inlineStr">
        <is>
          <t>※黄色のセルを自社の内容に書き換えます。時間単価は、給与・賞与・社会保険料などを含む人件費をもとに設定します。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2026-10-26T22:16:33Z</dcterms:created>
  <dcterms:modified xmlns:dcterms="http://purl.org/dc/terms/" xmlns:xsi="http://www.w3.org/2001/XMLSchema-instance" xsi:type="dcterms:W3CDTF">2026-10-26T22:16:33Z</dcterms:modified>
</cp:coreProperties>
</file>