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設定" sheetId="1" state="visible" r:id="rId1"/>
    <sheet xmlns:r="http://schemas.openxmlformats.org/officeDocument/2006/relationships" name="社員別入力" sheetId="2" state="visible" r:id="rId2"/>
    <sheet xmlns:r="http://schemas.openxmlformats.org/officeDocument/2006/relationships" name="部門別集計" sheetId="3" state="visible" r:id="rId3"/>
    <sheet xmlns:r="http://schemas.openxmlformats.org/officeDocument/2006/relationships" name="非稼働内訳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%"/>
    <numFmt numFmtId="165" formatCode="+0.0%;-0.0%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  <font>
      <b val="1"/>
    </font>
  </fonts>
  <fills count="4">
    <fill>
      <patternFill/>
    </fill>
    <fill>
      <patternFill patternType="gray125"/>
    </fill>
    <fill>
      <patternFill patternType="solid">
        <fgColor rgb="00FFF7DD"/>
      </patternFill>
    </fill>
    <fill>
      <patternFill patternType="solid">
        <fgColor rgb="000B2A44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pivotButton="0" quotePrefix="0" xfId="0"/>
    <xf numFmtId="0" fontId="0" fillId="0" borderId="1" pivotButton="0" quotePrefix="0" xfId="0"/>
    <xf numFmtId="0" fontId="0" fillId="2" borderId="1" pivotButton="0" quotePrefix="0" xfId="0"/>
    <xf numFmtId="3" fontId="0" fillId="2" borderId="1" pivotButton="0" quotePrefix="0" xfId="0"/>
    <xf numFmtId="9" fontId="0" fillId="2" borderId="1" pivotButton="0" quotePrefix="0" xfId="0"/>
    <xf numFmtId="0" fontId="2" fillId="3" borderId="1" applyAlignment="1" pivotButton="0" quotePrefix="0" xfId="0">
      <alignment horizontal="center" wrapText="1"/>
    </xf>
    <xf numFmtId="164" fontId="0" fillId="0" borderId="1" pivotButton="0" quotePrefix="0" xfId="0"/>
    <xf numFmtId="3" fontId="0" fillId="0" borderId="1" pivotButton="0" quotePrefix="0" xfId="0"/>
    <xf numFmtId="165" fontId="0" fillId="0" borderId="1" pivotButton="0" quotePrefix="0" xfId="0"/>
    <xf numFmtId="0" fontId="3" fillId="0" borderId="0" pivotButton="0" quotePrefix="0" xfId="0"/>
    <xf numFmtId="3" fontId="3" fillId="0" borderId="0" pivotButton="0" quotePrefix="0" xfId="0"/>
    <xf numFmtId="164" fontId="3" fillId="0" borderId="0" pivotButton="0" quotePrefix="0" xfId="0"/>
    <xf numFmtId="0" fontId="2" fillId="3" borderId="1" pivotButton="0" quotePrefix="0" xfId="0"/>
    <xf numFmtId="3" fontId="0" fillId="0" borderId="0" pivotButton="0" quotePrefix="0" xfId="0"/>
  </cellXfs>
  <cellStyles count="1">
    <cellStyle name="Normal" xfId="0" builtinId="0" hidden="0"/>
  </cellStyles>
  <dxfs count="2">
    <dxf>
      <fill>
        <patternFill patternType="solid">
          <fgColor rgb="00F8C8CF"/>
        </patternFill>
      </fill>
    </dxf>
    <dxf>
      <fill>
        <patternFill patternType="solid">
          <fgColor rgb="00FFE29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34" customWidth="1" min="1" max="1"/>
    <col width="16" customWidth="1" min="2" max="2"/>
  </cols>
  <sheetData>
    <row r="1">
      <c r="A1" s="1" t="inlineStr">
        <is>
          <t>稼働率分析テンプレート（eMplex PBM コラム）</t>
        </is>
      </c>
    </row>
    <row r="3">
      <c r="A3" s="2" t="inlineStr">
        <is>
          <t>対象月</t>
        </is>
      </c>
      <c r="B3" s="3" t="inlineStr">
        <is>
          <t>2026-10</t>
        </is>
      </c>
    </row>
    <row r="4">
      <c r="A4" s="2" t="inlineStr">
        <is>
          <t>所定労働時間（時間／人・月）</t>
        </is>
      </c>
      <c r="B4" s="4" t="n">
        <v>160</v>
      </c>
    </row>
    <row r="5">
      <c r="A5" s="2" t="inlineStr">
        <is>
          <t>時間単価（人件費・円／時間）</t>
        </is>
      </c>
      <c r="B5" s="4" t="n">
        <v>4500</v>
      </c>
    </row>
    <row r="6">
      <c r="A6" s="2" t="inlineStr">
        <is>
          <t>請求単価（円／時間）</t>
        </is>
      </c>
      <c r="B6" s="4" t="n">
        <v>8000</v>
      </c>
    </row>
    <row r="7">
      <c r="A7" s="2" t="inlineStr">
        <is>
          <t>目標稼働率</t>
        </is>
      </c>
      <c r="B7" s="5" t="n">
        <v>0.8</v>
      </c>
    </row>
    <row r="8">
      <c r="A8" s="2" t="inlineStr">
        <is>
          <t>過稼働の基準（以上）</t>
        </is>
      </c>
      <c r="B8" s="5" t="n">
        <v>0.95</v>
      </c>
    </row>
    <row r="9">
      <c r="A9" s="2" t="inlineStr">
        <is>
          <t>未配置の基準（未満）</t>
        </is>
      </c>
      <c r="B9" s="5" t="n">
        <v>0.6</v>
      </c>
    </row>
    <row r="11">
      <c r="A11" t="inlineStr">
        <is>
          <t>黄色のセルを入力してください。稼働率＝プロジェクト工数÷所定労働時間。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31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10" customWidth="1" min="2" max="2"/>
    <col width="8" customWidth="1" min="3" max="3"/>
    <col width="10" customWidth="1" min="4" max="4"/>
    <col width="7" customWidth="1" min="5" max="5"/>
    <col width="10" customWidth="1" min="6" max="6"/>
    <col width="8" customWidth="1" min="7" max="7"/>
    <col width="9" customWidth="1" min="8" max="8"/>
    <col width="7" customWidth="1" min="9" max="9"/>
    <col width="7" customWidth="1" min="10" max="10"/>
    <col width="8" customWidth="1" min="11" max="11"/>
    <col width="8" customWidth="1" min="12" max="12"/>
    <col width="10" customWidth="1" min="13" max="13"/>
    <col width="8" customWidth="1" min="14" max="14"/>
    <col width="13" customWidth="1" min="15" max="15"/>
    <col width="8" customWidth="1" min="16" max="16"/>
  </cols>
  <sheetData>
    <row r="1" ht="32" customHeight="1">
      <c r="A1" s="6" t="inlineStr">
        <is>
          <t>社員</t>
        </is>
      </c>
      <c r="B1" s="6" t="inlineStr">
        <is>
          <t>部門</t>
        </is>
      </c>
      <c r="C1" s="6" t="inlineStr">
        <is>
          <t>所定時間</t>
        </is>
      </c>
      <c r="D1" s="6" t="inlineStr">
        <is>
          <t>プロジェクト工数</t>
        </is>
      </c>
      <c r="E1" s="6" t="inlineStr">
        <is>
          <t>待機</t>
        </is>
      </c>
      <c r="F1" s="6" t="inlineStr">
        <is>
          <t>社内会議・事務</t>
        </is>
      </c>
      <c r="G1" s="6" t="inlineStr">
        <is>
          <t>提案支援</t>
        </is>
      </c>
      <c r="H1" s="6" t="inlineStr">
        <is>
          <t>教育・研修</t>
        </is>
      </c>
      <c r="I1" s="6" t="inlineStr">
        <is>
          <t>休暇</t>
        </is>
      </c>
      <c r="J1" s="6" t="inlineStr">
        <is>
          <t>その他</t>
        </is>
      </c>
      <c r="K1" s="6" t="inlineStr">
        <is>
          <t>非稼働計</t>
        </is>
      </c>
      <c r="L1" s="6" t="inlineStr">
        <is>
          <t>入力合計</t>
        </is>
      </c>
      <c r="M1" s="6" t="inlineStr">
        <is>
          <t>差（所定−入力）</t>
        </is>
      </c>
      <c r="N1" s="6" t="inlineStr">
        <is>
          <t>稼働率</t>
        </is>
      </c>
      <c r="O1" s="6" t="inlineStr">
        <is>
          <t>非稼働コスト（円）</t>
        </is>
      </c>
      <c r="P1" s="6" t="inlineStr">
        <is>
          <t>判定</t>
        </is>
      </c>
    </row>
    <row r="2">
      <c r="A2" s="3" t="inlineStr">
        <is>
          <t>社員A</t>
        </is>
      </c>
      <c r="B2" s="3" t="inlineStr">
        <is>
          <t>開発1部</t>
        </is>
      </c>
      <c r="C2" s="3" t="n">
        <v>160</v>
      </c>
      <c r="D2" s="3" t="n">
        <v>152</v>
      </c>
      <c r="E2" s="3" t="n">
        <v>0</v>
      </c>
      <c r="F2" s="3" t="n">
        <v>4</v>
      </c>
      <c r="G2" s="3" t="n">
        <v>2</v>
      </c>
      <c r="H2" s="3" t="n">
        <v>2</v>
      </c>
      <c r="I2" s="3" t="n">
        <v>0</v>
      </c>
      <c r="J2" s="3" t="n">
        <v>0</v>
      </c>
      <c r="K2" s="2">
        <f>IF(A2="","",SUM(E2:J2))</f>
        <v/>
      </c>
      <c r="L2" s="2">
        <f>IF(A2="","",D2+K2)</f>
        <v/>
      </c>
      <c r="M2" s="2">
        <f>IF(A2="","",C2-L2)</f>
        <v/>
      </c>
      <c r="N2" s="7">
        <f>IF(OR(A2="",C2=0),"",D2/C2)</f>
        <v/>
      </c>
      <c r="O2" s="8">
        <f>IF(A2="","",K2*設定!$B$5)</f>
        <v/>
      </c>
      <c r="P2" s="2">
        <f>IF(N2="","",IF(N2&gt;=設定!$B$8,"過稼働",IF(N2&lt;設定!$B$9,"未配置","")))</f>
        <v/>
      </c>
    </row>
    <row r="3">
      <c r="A3" s="3" t="inlineStr">
        <is>
          <t>社員B</t>
        </is>
      </c>
      <c r="B3" s="3" t="inlineStr">
        <is>
          <t>開発1部</t>
        </is>
      </c>
      <c r="C3" s="3" t="n">
        <v>160</v>
      </c>
      <c r="D3" s="3" t="n">
        <v>128</v>
      </c>
      <c r="E3" s="3" t="n">
        <v>8</v>
      </c>
      <c r="F3" s="3" t="n">
        <v>10</v>
      </c>
      <c r="G3" s="3" t="n">
        <v>6</v>
      </c>
      <c r="H3" s="3" t="n">
        <v>8</v>
      </c>
      <c r="I3" s="3" t="n">
        <v>0</v>
      </c>
      <c r="J3" s="3" t="n">
        <v>0</v>
      </c>
      <c r="K3" s="2">
        <f>IF(A3="","",SUM(E3:J3))</f>
        <v/>
      </c>
      <c r="L3" s="2">
        <f>IF(A3="","",D3+K3)</f>
        <v/>
      </c>
      <c r="M3" s="2">
        <f>IF(A3="","",C3-L3)</f>
        <v/>
      </c>
      <c r="N3" s="7">
        <f>IF(OR(A3="",C3=0),"",D3/C3)</f>
        <v/>
      </c>
      <c r="O3" s="8">
        <f>IF(A3="","",K3*設定!$B$5)</f>
        <v/>
      </c>
      <c r="P3" s="2">
        <f>IF(N3="","",IF(N3&gt;=設定!$B$8,"過稼働",IF(N3&lt;設定!$B$9,"未配置","")))</f>
        <v/>
      </c>
    </row>
    <row r="4">
      <c r="A4" s="3" t="inlineStr">
        <is>
          <t>社員C</t>
        </is>
      </c>
      <c r="B4" s="3" t="inlineStr">
        <is>
          <t>開発1部</t>
        </is>
      </c>
      <c r="C4" s="3" t="n">
        <v>160</v>
      </c>
      <c r="D4" s="3" t="n">
        <v>90</v>
      </c>
      <c r="E4" s="3" t="n">
        <v>40</v>
      </c>
      <c r="F4" s="3" t="n">
        <v>12</v>
      </c>
      <c r="G4" s="3" t="n">
        <v>8</v>
      </c>
      <c r="H4" s="3" t="n">
        <v>10</v>
      </c>
      <c r="I4" s="3" t="n">
        <v>0</v>
      </c>
      <c r="J4" s="3" t="n">
        <v>0</v>
      </c>
      <c r="K4" s="2">
        <f>IF(A4="","",SUM(E4:J4))</f>
        <v/>
      </c>
      <c r="L4" s="2">
        <f>IF(A4="","",D4+K4)</f>
        <v/>
      </c>
      <c r="M4" s="2">
        <f>IF(A4="","",C4-L4)</f>
        <v/>
      </c>
      <c r="N4" s="7">
        <f>IF(OR(A4="",C4=0),"",D4/C4)</f>
        <v/>
      </c>
      <c r="O4" s="8">
        <f>IF(A4="","",K4*設定!$B$5)</f>
        <v/>
      </c>
      <c r="P4" s="2">
        <f>IF(N4="","",IF(N4&gt;=設定!$B$8,"過稼働",IF(N4&lt;設定!$B$9,"未配置","")))</f>
        <v/>
      </c>
    </row>
    <row r="5">
      <c r="A5" s="3" t="inlineStr">
        <is>
          <t>社員D</t>
        </is>
      </c>
      <c r="B5" s="3" t="inlineStr">
        <is>
          <t>開発2部</t>
        </is>
      </c>
      <c r="C5" s="3" t="n">
        <v>160</v>
      </c>
      <c r="D5" s="3" t="n">
        <v>136</v>
      </c>
      <c r="E5" s="3" t="n">
        <v>0</v>
      </c>
      <c r="F5" s="3" t="n">
        <v>10</v>
      </c>
      <c r="G5" s="3" t="n">
        <v>8</v>
      </c>
      <c r="H5" s="3" t="n">
        <v>6</v>
      </c>
      <c r="I5" s="3" t="n">
        <v>0</v>
      </c>
      <c r="J5" s="3" t="n">
        <v>0</v>
      </c>
      <c r="K5" s="2">
        <f>IF(A5="","",SUM(E5:J5))</f>
        <v/>
      </c>
      <c r="L5" s="2">
        <f>IF(A5="","",D5+K5)</f>
        <v/>
      </c>
      <c r="M5" s="2">
        <f>IF(A5="","",C5-L5)</f>
        <v/>
      </c>
      <c r="N5" s="7">
        <f>IF(OR(A5="",C5=0),"",D5/C5)</f>
        <v/>
      </c>
      <c r="O5" s="8">
        <f>IF(A5="","",K5*設定!$B$5)</f>
        <v/>
      </c>
      <c r="P5" s="2">
        <f>IF(N5="","",IF(N5&gt;=設定!$B$8,"過稼働",IF(N5&lt;設定!$B$9,"未配置","")))</f>
        <v/>
      </c>
    </row>
    <row r="6">
      <c r="A6" s="3" t="inlineStr">
        <is>
          <t>社員E</t>
        </is>
      </c>
      <c r="B6" s="3" t="inlineStr">
        <is>
          <t>開発2部</t>
        </is>
      </c>
      <c r="C6" s="3" t="n">
        <v>160</v>
      </c>
      <c r="D6" s="3" t="n">
        <v>120</v>
      </c>
      <c r="E6" s="3" t="n">
        <v>16</v>
      </c>
      <c r="F6" s="3" t="n">
        <v>12</v>
      </c>
      <c r="G6" s="3" t="n">
        <v>4</v>
      </c>
      <c r="H6" s="3" t="n">
        <v>8</v>
      </c>
      <c r="I6" s="3" t="n">
        <v>0</v>
      </c>
      <c r="J6" s="3" t="n">
        <v>0</v>
      </c>
      <c r="K6" s="2">
        <f>IF(A6="","",SUM(E6:J6))</f>
        <v/>
      </c>
      <c r="L6" s="2">
        <f>IF(A6="","",D6+K6)</f>
        <v/>
      </c>
      <c r="M6" s="2">
        <f>IF(A6="","",C6-L6)</f>
        <v/>
      </c>
      <c r="N6" s="7">
        <f>IF(OR(A6="",C6=0),"",D6/C6)</f>
        <v/>
      </c>
      <c r="O6" s="8">
        <f>IF(A6="","",K6*設定!$B$5)</f>
        <v/>
      </c>
      <c r="P6" s="2">
        <f>IF(N6="","",IF(N6&gt;=設定!$B$8,"過稼働",IF(N6&lt;設定!$B$9,"未配置","")))</f>
        <v/>
      </c>
    </row>
    <row r="7">
      <c r="A7" s="3" t="inlineStr">
        <is>
          <t>社員F</t>
        </is>
      </c>
      <c r="B7" s="3" t="inlineStr">
        <is>
          <t>開発2部</t>
        </is>
      </c>
      <c r="C7" s="3" t="n">
        <v>160</v>
      </c>
      <c r="D7" s="3" t="n">
        <v>104</v>
      </c>
      <c r="E7" s="3" t="n">
        <v>24</v>
      </c>
      <c r="F7" s="3" t="n">
        <v>14</v>
      </c>
      <c r="G7" s="3" t="n">
        <v>4</v>
      </c>
      <c r="H7" s="3" t="n">
        <v>6</v>
      </c>
      <c r="I7" s="3" t="n">
        <v>8</v>
      </c>
      <c r="J7" s="3" t="n">
        <v>0</v>
      </c>
      <c r="K7" s="2">
        <f>IF(A7="","",SUM(E7:J7))</f>
        <v/>
      </c>
      <c r="L7" s="2">
        <f>IF(A7="","",D7+K7)</f>
        <v/>
      </c>
      <c r="M7" s="2">
        <f>IF(A7="","",C7-L7)</f>
        <v/>
      </c>
      <c r="N7" s="7">
        <f>IF(OR(A7="",C7=0),"",D7/C7)</f>
        <v/>
      </c>
      <c r="O7" s="8">
        <f>IF(A7="","",K7*設定!$B$5)</f>
        <v/>
      </c>
      <c r="P7" s="2">
        <f>IF(N7="","",IF(N7&gt;=設定!$B$8,"過稼働",IF(N7&lt;設定!$B$9,"未配置","")))</f>
        <v/>
      </c>
    </row>
    <row r="8">
      <c r="A8" s="3" t="n"/>
      <c r="B8" s="3" t="n"/>
      <c r="C8" s="3">
        <f>IF(A8="","",設定!$B$4)</f>
        <v/>
      </c>
      <c r="D8" s="3" t="n"/>
      <c r="E8" s="3" t="n"/>
      <c r="F8" s="3" t="n"/>
      <c r="G8" s="3" t="n"/>
      <c r="H8" s="3" t="n"/>
      <c r="I8" s="3" t="n"/>
      <c r="J8" s="3" t="n"/>
      <c r="K8" s="2">
        <f>IF(A8="","",SUM(E8:J8))</f>
        <v/>
      </c>
      <c r="L8" s="2">
        <f>IF(A8="","",D8+K8)</f>
        <v/>
      </c>
      <c r="M8" s="2">
        <f>IF(A8="","",C8-L8)</f>
        <v/>
      </c>
      <c r="N8" s="7">
        <f>IF(OR(A8="",C8=0),"",D8/C8)</f>
        <v/>
      </c>
      <c r="O8" s="8">
        <f>IF(A8="","",K8*設定!$B$5)</f>
        <v/>
      </c>
      <c r="P8" s="2">
        <f>IF(N8="","",IF(N8&gt;=設定!$B$8,"過稼働",IF(N8&lt;設定!$B$9,"未配置","")))</f>
        <v/>
      </c>
    </row>
    <row r="9">
      <c r="A9" s="3" t="n"/>
      <c r="B9" s="3" t="n"/>
      <c r="C9" s="3">
        <f>IF(A9="","",設定!$B$4)</f>
        <v/>
      </c>
      <c r="D9" s="3" t="n"/>
      <c r="E9" s="3" t="n"/>
      <c r="F9" s="3" t="n"/>
      <c r="G9" s="3" t="n"/>
      <c r="H9" s="3" t="n"/>
      <c r="I9" s="3" t="n"/>
      <c r="J9" s="3" t="n"/>
      <c r="K9" s="2">
        <f>IF(A9="","",SUM(E9:J9))</f>
        <v/>
      </c>
      <c r="L9" s="2">
        <f>IF(A9="","",D9+K9)</f>
        <v/>
      </c>
      <c r="M9" s="2">
        <f>IF(A9="","",C9-L9)</f>
        <v/>
      </c>
      <c r="N9" s="7">
        <f>IF(OR(A9="",C9=0),"",D9/C9)</f>
        <v/>
      </c>
      <c r="O9" s="8">
        <f>IF(A9="","",K9*設定!$B$5)</f>
        <v/>
      </c>
      <c r="P9" s="2">
        <f>IF(N9="","",IF(N9&gt;=設定!$B$8,"過稼働",IF(N9&lt;設定!$B$9,"未配置","")))</f>
        <v/>
      </c>
    </row>
    <row r="10">
      <c r="A10" s="3" t="n"/>
      <c r="B10" s="3" t="n"/>
      <c r="C10" s="3">
        <f>IF(A10="","",設定!$B$4)</f>
        <v/>
      </c>
      <c r="D10" s="3" t="n"/>
      <c r="E10" s="3" t="n"/>
      <c r="F10" s="3" t="n"/>
      <c r="G10" s="3" t="n"/>
      <c r="H10" s="3" t="n"/>
      <c r="I10" s="3" t="n"/>
      <c r="J10" s="3" t="n"/>
      <c r="K10" s="2">
        <f>IF(A10="","",SUM(E10:J10))</f>
        <v/>
      </c>
      <c r="L10" s="2">
        <f>IF(A10="","",D10+K10)</f>
        <v/>
      </c>
      <c r="M10" s="2">
        <f>IF(A10="","",C10-L10)</f>
        <v/>
      </c>
      <c r="N10" s="7">
        <f>IF(OR(A10="",C10=0),"",D10/C10)</f>
        <v/>
      </c>
      <c r="O10" s="8">
        <f>IF(A10="","",K10*設定!$B$5)</f>
        <v/>
      </c>
      <c r="P10" s="2">
        <f>IF(N10="","",IF(N10&gt;=設定!$B$8,"過稼働",IF(N10&lt;設定!$B$9,"未配置","")))</f>
        <v/>
      </c>
    </row>
    <row r="11">
      <c r="A11" s="3" t="n"/>
      <c r="B11" s="3" t="n"/>
      <c r="C11" s="3">
        <f>IF(A11="","",設定!$B$4)</f>
        <v/>
      </c>
      <c r="D11" s="3" t="n"/>
      <c r="E11" s="3" t="n"/>
      <c r="F11" s="3" t="n"/>
      <c r="G11" s="3" t="n"/>
      <c r="H11" s="3" t="n"/>
      <c r="I11" s="3" t="n"/>
      <c r="J11" s="3" t="n"/>
      <c r="K11" s="2">
        <f>IF(A11="","",SUM(E11:J11))</f>
        <v/>
      </c>
      <c r="L11" s="2">
        <f>IF(A11="","",D11+K11)</f>
        <v/>
      </c>
      <c r="M11" s="2">
        <f>IF(A11="","",C11-L11)</f>
        <v/>
      </c>
      <c r="N11" s="7">
        <f>IF(OR(A11="",C11=0),"",D11/C11)</f>
        <v/>
      </c>
      <c r="O11" s="8">
        <f>IF(A11="","",K11*設定!$B$5)</f>
        <v/>
      </c>
      <c r="P11" s="2">
        <f>IF(N11="","",IF(N11&gt;=設定!$B$8,"過稼働",IF(N11&lt;設定!$B$9,"未配置","")))</f>
        <v/>
      </c>
    </row>
    <row r="12">
      <c r="A12" s="3" t="n"/>
      <c r="B12" s="3" t="n"/>
      <c r="C12" s="3">
        <f>IF(A12="","",設定!$B$4)</f>
        <v/>
      </c>
      <c r="D12" s="3" t="n"/>
      <c r="E12" s="3" t="n"/>
      <c r="F12" s="3" t="n"/>
      <c r="G12" s="3" t="n"/>
      <c r="H12" s="3" t="n"/>
      <c r="I12" s="3" t="n"/>
      <c r="J12" s="3" t="n"/>
      <c r="K12" s="2">
        <f>IF(A12="","",SUM(E12:J12))</f>
        <v/>
      </c>
      <c r="L12" s="2">
        <f>IF(A12="","",D12+K12)</f>
        <v/>
      </c>
      <c r="M12" s="2">
        <f>IF(A12="","",C12-L12)</f>
        <v/>
      </c>
      <c r="N12" s="7">
        <f>IF(OR(A12="",C12=0),"",D12/C12)</f>
        <v/>
      </c>
      <c r="O12" s="8">
        <f>IF(A12="","",K12*設定!$B$5)</f>
        <v/>
      </c>
      <c r="P12" s="2">
        <f>IF(N12="","",IF(N12&gt;=設定!$B$8,"過稼働",IF(N12&lt;設定!$B$9,"未配置","")))</f>
        <v/>
      </c>
    </row>
    <row r="13">
      <c r="A13" s="3" t="n"/>
      <c r="B13" s="3" t="n"/>
      <c r="C13" s="3">
        <f>IF(A13="","",設定!$B$4)</f>
        <v/>
      </c>
      <c r="D13" s="3" t="n"/>
      <c r="E13" s="3" t="n"/>
      <c r="F13" s="3" t="n"/>
      <c r="G13" s="3" t="n"/>
      <c r="H13" s="3" t="n"/>
      <c r="I13" s="3" t="n"/>
      <c r="J13" s="3" t="n"/>
      <c r="K13" s="2">
        <f>IF(A13="","",SUM(E13:J13))</f>
        <v/>
      </c>
      <c r="L13" s="2">
        <f>IF(A13="","",D13+K13)</f>
        <v/>
      </c>
      <c r="M13" s="2">
        <f>IF(A13="","",C13-L13)</f>
        <v/>
      </c>
      <c r="N13" s="7">
        <f>IF(OR(A13="",C13=0),"",D13/C13)</f>
        <v/>
      </c>
      <c r="O13" s="8">
        <f>IF(A13="","",K13*設定!$B$5)</f>
        <v/>
      </c>
      <c r="P13" s="2">
        <f>IF(N13="","",IF(N13&gt;=設定!$B$8,"過稼働",IF(N13&lt;設定!$B$9,"未配置","")))</f>
        <v/>
      </c>
    </row>
    <row r="14">
      <c r="A14" s="3" t="n"/>
      <c r="B14" s="3" t="n"/>
      <c r="C14" s="3">
        <f>IF(A14="","",設定!$B$4)</f>
        <v/>
      </c>
      <c r="D14" s="3" t="n"/>
      <c r="E14" s="3" t="n"/>
      <c r="F14" s="3" t="n"/>
      <c r="G14" s="3" t="n"/>
      <c r="H14" s="3" t="n"/>
      <c r="I14" s="3" t="n"/>
      <c r="J14" s="3" t="n"/>
      <c r="K14" s="2">
        <f>IF(A14="","",SUM(E14:J14))</f>
        <v/>
      </c>
      <c r="L14" s="2">
        <f>IF(A14="","",D14+K14)</f>
        <v/>
      </c>
      <c r="M14" s="2">
        <f>IF(A14="","",C14-L14)</f>
        <v/>
      </c>
      <c r="N14" s="7">
        <f>IF(OR(A14="",C14=0),"",D14/C14)</f>
        <v/>
      </c>
      <c r="O14" s="8">
        <f>IF(A14="","",K14*設定!$B$5)</f>
        <v/>
      </c>
      <c r="P14" s="2">
        <f>IF(N14="","",IF(N14&gt;=設定!$B$8,"過稼働",IF(N14&lt;設定!$B$9,"未配置","")))</f>
        <v/>
      </c>
    </row>
    <row r="15">
      <c r="A15" s="3" t="n"/>
      <c r="B15" s="3" t="n"/>
      <c r="C15" s="3">
        <f>IF(A15="","",設定!$B$4)</f>
        <v/>
      </c>
      <c r="D15" s="3" t="n"/>
      <c r="E15" s="3" t="n"/>
      <c r="F15" s="3" t="n"/>
      <c r="G15" s="3" t="n"/>
      <c r="H15" s="3" t="n"/>
      <c r="I15" s="3" t="n"/>
      <c r="J15" s="3" t="n"/>
      <c r="K15" s="2">
        <f>IF(A15="","",SUM(E15:J15))</f>
        <v/>
      </c>
      <c r="L15" s="2">
        <f>IF(A15="","",D15+K15)</f>
        <v/>
      </c>
      <c r="M15" s="2">
        <f>IF(A15="","",C15-L15)</f>
        <v/>
      </c>
      <c r="N15" s="7">
        <f>IF(OR(A15="",C15=0),"",D15/C15)</f>
        <v/>
      </c>
      <c r="O15" s="8">
        <f>IF(A15="","",K15*設定!$B$5)</f>
        <v/>
      </c>
      <c r="P15" s="2">
        <f>IF(N15="","",IF(N15&gt;=設定!$B$8,"過稼働",IF(N15&lt;設定!$B$9,"未配置","")))</f>
        <v/>
      </c>
    </row>
    <row r="16">
      <c r="A16" s="3" t="n"/>
      <c r="B16" s="3" t="n"/>
      <c r="C16" s="3">
        <f>IF(A16="","",設定!$B$4)</f>
        <v/>
      </c>
      <c r="D16" s="3" t="n"/>
      <c r="E16" s="3" t="n"/>
      <c r="F16" s="3" t="n"/>
      <c r="G16" s="3" t="n"/>
      <c r="H16" s="3" t="n"/>
      <c r="I16" s="3" t="n"/>
      <c r="J16" s="3" t="n"/>
      <c r="K16" s="2">
        <f>IF(A16="","",SUM(E16:J16))</f>
        <v/>
      </c>
      <c r="L16" s="2">
        <f>IF(A16="","",D16+K16)</f>
        <v/>
      </c>
      <c r="M16" s="2">
        <f>IF(A16="","",C16-L16)</f>
        <v/>
      </c>
      <c r="N16" s="7">
        <f>IF(OR(A16="",C16=0),"",D16/C16)</f>
        <v/>
      </c>
      <c r="O16" s="8">
        <f>IF(A16="","",K16*設定!$B$5)</f>
        <v/>
      </c>
      <c r="P16" s="2">
        <f>IF(N16="","",IF(N16&gt;=設定!$B$8,"過稼働",IF(N16&lt;設定!$B$9,"未配置","")))</f>
        <v/>
      </c>
    </row>
    <row r="17">
      <c r="A17" s="3" t="n"/>
      <c r="B17" s="3" t="n"/>
      <c r="C17" s="3">
        <f>IF(A17="","",設定!$B$4)</f>
        <v/>
      </c>
      <c r="D17" s="3" t="n"/>
      <c r="E17" s="3" t="n"/>
      <c r="F17" s="3" t="n"/>
      <c r="G17" s="3" t="n"/>
      <c r="H17" s="3" t="n"/>
      <c r="I17" s="3" t="n"/>
      <c r="J17" s="3" t="n"/>
      <c r="K17" s="2">
        <f>IF(A17="","",SUM(E17:J17))</f>
        <v/>
      </c>
      <c r="L17" s="2">
        <f>IF(A17="","",D17+K17)</f>
        <v/>
      </c>
      <c r="M17" s="2">
        <f>IF(A17="","",C17-L17)</f>
        <v/>
      </c>
      <c r="N17" s="7">
        <f>IF(OR(A17="",C17=0),"",D17/C17)</f>
        <v/>
      </c>
      <c r="O17" s="8">
        <f>IF(A17="","",K17*設定!$B$5)</f>
        <v/>
      </c>
      <c r="P17" s="2">
        <f>IF(N17="","",IF(N17&gt;=設定!$B$8,"過稼働",IF(N17&lt;設定!$B$9,"未配置","")))</f>
        <v/>
      </c>
    </row>
    <row r="18">
      <c r="A18" s="3" t="n"/>
      <c r="B18" s="3" t="n"/>
      <c r="C18" s="3">
        <f>IF(A18="","",設定!$B$4)</f>
        <v/>
      </c>
      <c r="D18" s="3" t="n"/>
      <c r="E18" s="3" t="n"/>
      <c r="F18" s="3" t="n"/>
      <c r="G18" s="3" t="n"/>
      <c r="H18" s="3" t="n"/>
      <c r="I18" s="3" t="n"/>
      <c r="J18" s="3" t="n"/>
      <c r="K18" s="2">
        <f>IF(A18="","",SUM(E18:J18))</f>
        <v/>
      </c>
      <c r="L18" s="2">
        <f>IF(A18="","",D18+K18)</f>
        <v/>
      </c>
      <c r="M18" s="2">
        <f>IF(A18="","",C18-L18)</f>
        <v/>
      </c>
      <c r="N18" s="7">
        <f>IF(OR(A18="",C18=0),"",D18/C18)</f>
        <v/>
      </c>
      <c r="O18" s="8">
        <f>IF(A18="","",K18*設定!$B$5)</f>
        <v/>
      </c>
      <c r="P18" s="2">
        <f>IF(N18="","",IF(N18&gt;=設定!$B$8,"過稼働",IF(N18&lt;設定!$B$9,"未配置","")))</f>
        <v/>
      </c>
    </row>
    <row r="19">
      <c r="A19" s="3" t="n"/>
      <c r="B19" s="3" t="n"/>
      <c r="C19" s="3">
        <f>IF(A19="","",設定!$B$4)</f>
        <v/>
      </c>
      <c r="D19" s="3" t="n"/>
      <c r="E19" s="3" t="n"/>
      <c r="F19" s="3" t="n"/>
      <c r="G19" s="3" t="n"/>
      <c r="H19" s="3" t="n"/>
      <c r="I19" s="3" t="n"/>
      <c r="J19" s="3" t="n"/>
      <c r="K19" s="2">
        <f>IF(A19="","",SUM(E19:J19))</f>
        <v/>
      </c>
      <c r="L19" s="2">
        <f>IF(A19="","",D19+K19)</f>
        <v/>
      </c>
      <c r="M19" s="2">
        <f>IF(A19="","",C19-L19)</f>
        <v/>
      </c>
      <c r="N19" s="7">
        <f>IF(OR(A19="",C19=0),"",D19/C19)</f>
        <v/>
      </c>
      <c r="O19" s="8">
        <f>IF(A19="","",K19*設定!$B$5)</f>
        <v/>
      </c>
      <c r="P19" s="2">
        <f>IF(N19="","",IF(N19&gt;=設定!$B$8,"過稼働",IF(N19&lt;設定!$B$9,"未配置","")))</f>
        <v/>
      </c>
    </row>
    <row r="20">
      <c r="A20" s="3" t="n"/>
      <c r="B20" s="3" t="n"/>
      <c r="C20" s="3">
        <f>IF(A20="","",設定!$B$4)</f>
        <v/>
      </c>
      <c r="D20" s="3" t="n"/>
      <c r="E20" s="3" t="n"/>
      <c r="F20" s="3" t="n"/>
      <c r="G20" s="3" t="n"/>
      <c r="H20" s="3" t="n"/>
      <c r="I20" s="3" t="n"/>
      <c r="J20" s="3" t="n"/>
      <c r="K20" s="2">
        <f>IF(A20="","",SUM(E20:J20))</f>
        <v/>
      </c>
      <c r="L20" s="2">
        <f>IF(A20="","",D20+K20)</f>
        <v/>
      </c>
      <c r="M20" s="2">
        <f>IF(A20="","",C20-L20)</f>
        <v/>
      </c>
      <c r="N20" s="7">
        <f>IF(OR(A20="",C20=0),"",D20/C20)</f>
        <v/>
      </c>
      <c r="O20" s="8">
        <f>IF(A20="","",K20*設定!$B$5)</f>
        <v/>
      </c>
      <c r="P20" s="2">
        <f>IF(N20="","",IF(N20&gt;=設定!$B$8,"過稼働",IF(N20&lt;設定!$B$9,"未配置","")))</f>
        <v/>
      </c>
    </row>
    <row r="21">
      <c r="A21" s="3" t="n"/>
      <c r="B21" s="3" t="n"/>
      <c r="C21" s="3">
        <f>IF(A21="","",設定!$B$4)</f>
        <v/>
      </c>
      <c r="D21" s="3" t="n"/>
      <c r="E21" s="3" t="n"/>
      <c r="F21" s="3" t="n"/>
      <c r="G21" s="3" t="n"/>
      <c r="H21" s="3" t="n"/>
      <c r="I21" s="3" t="n"/>
      <c r="J21" s="3" t="n"/>
      <c r="K21" s="2">
        <f>IF(A21="","",SUM(E21:J21))</f>
        <v/>
      </c>
      <c r="L21" s="2">
        <f>IF(A21="","",D21+K21)</f>
        <v/>
      </c>
      <c r="M21" s="2">
        <f>IF(A21="","",C21-L21)</f>
        <v/>
      </c>
      <c r="N21" s="7">
        <f>IF(OR(A21="",C21=0),"",D21/C21)</f>
        <v/>
      </c>
      <c r="O21" s="8">
        <f>IF(A21="","",K21*設定!$B$5)</f>
        <v/>
      </c>
      <c r="P21" s="2">
        <f>IF(N21="","",IF(N21&gt;=設定!$B$8,"過稼働",IF(N21&lt;設定!$B$9,"未配置","")))</f>
        <v/>
      </c>
    </row>
    <row r="22">
      <c r="A22" s="3" t="n"/>
      <c r="B22" s="3" t="n"/>
      <c r="C22" s="3">
        <f>IF(A22="","",設定!$B$4)</f>
        <v/>
      </c>
      <c r="D22" s="3" t="n"/>
      <c r="E22" s="3" t="n"/>
      <c r="F22" s="3" t="n"/>
      <c r="G22" s="3" t="n"/>
      <c r="H22" s="3" t="n"/>
      <c r="I22" s="3" t="n"/>
      <c r="J22" s="3" t="n"/>
      <c r="K22" s="2">
        <f>IF(A22="","",SUM(E22:J22))</f>
        <v/>
      </c>
      <c r="L22" s="2">
        <f>IF(A22="","",D22+K22)</f>
        <v/>
      </c>
      <c r="M22" s="2">
        <f>IF(A22="","",C22-L22)</f>
        <v/>
      </c>
      <c r="N22" s="7">
        <f>IF(OR(A22="",C22=0),"",D22/C22)</f>
        <v/>
      </c>
      <c r="O22" s="8">
        <f>IF(A22="","",K22*設定!$B$5)</f>
        <v/>
      </c>
      <c r="P22" s="2">
        <f>IF(N22="","",IF(N22&gt;=設定!$B$8,"過稼働",IF(N22&lt;設定!$B$9,"未配置","")))</f>
        <v/>
      </c>
    </row>
    <row r="23">
      <c r="A23" s="3" t="n"/>
      <c r="B23" s="3" t="n"/>
      <c r="C23" s="3">
        <f>IF(A23="","",設定!$B$4)</f>
        <v/>
      </c>
      <c r="D23" s="3" t="n"/>
      <c r="E23" s="3" t="n"/>
      <c r="F23" s="3" t="n"/>
      <c r="G23" s="3" t="n"/>
      <c r="H23" s="3" t="n"/>
      <c r="I23" s="3" t="n"/>
      <c r="J23" s="3" t="n"/>
      <c r="K23" s="2">
        <f>IF(A23="","",SUM(E23:J23))</f>
        <v/>
      </c>
      <c r="L23" s="2">
        <f>IF(A23="","",D23+K23)</f>
        <v/>
      </c>
      <c r="M23" s="2">
        <f>IF(A23="","",C23-L23)</f>
        <v/>
      </c>
      <c r="N23" s="7">
        <f>IF(OR(A23="",C23=0),"",D23/C23)</f>
        <v/>
      </c>
      <c r="O23" s="8">
        <f>IF(A23="","",K23*設定!$B$5)</f>
        <v/>
      </c>
      <c r="P23" s="2">
        <f>IF(N23="","",IF(N23&gt;=設定!$B$8,"過稼働",IF(N23&lt;設定!$B$9,"未配置","")))</f>
        <v/>
      </c>
    </row>
    <row r="24">
      <c r="A24" s="3" t="n"/>
      <c r="B24" s="3" t="n"/>
      <c r="C24" s="3">
        <f>IF(A24="","",設定!$B$4)</f>
        <v/>
      </c>
      <c r="D24" s="3" t="n"/>
      <c r="E24" s="3" t="n"/>
      <c r="F24" s="3" t="n"/>
      <c r="G24" s="3" t="n"/>
      <c r="H24" s="3" t="n"/>
      <c r="I24" s="3" t="n"/>
      <c r="J24" s="3" t="n"/>
      <c r="K24" s="2">
        <f>IF(A24="","",SUM(E24:J24))</f>
        <v/>
      </c>
      <c r="L24" s="2">
        <f>IF(A24="","",D24+K24)</f>
        <v/>
      </c>
      <c r="M24" s="2">
        <f>IF(A24="","",C24-L24)</f>
        <v/>
      </c>
      <c r="N24" s="7">
        <f>IF(OR(A24="",C24=0),"",D24/C24)</f>
        <v/>
      </c>
      <c r="O24" s="8">
        <f>IF(A24="","",K24*設定!$B$5)</f>
        <v/>
      </c>
      <c r="P24" s="2">
        <f>IF(N24="","",IF(N24&gt;=設定!$B$8,"過稼働",IF(N24&lt;設定!$B$9,"未配置","")))</f>
        <v/>
      </c>
    </row>
    <row r="25">
      <c r="A25" s="3" t="n"/>
      <c r="B25" s="3" t="n"/>
      <c r="C25" s="3">
        <f>IF(A25="","",設定!$B$4)</f>
        <v/>
      </c>
      <c r="D25" s="3" t="n"/>
      <c r="E25" s="3" t="n"/>
      <c r="F25" s="3" t="n"/>
      <c r="G25" s="3" t="n"/>
      <c r="H25" s="3" t="n"/>
      <c r="I25" s="3" t="n"/>
      <c r="J25" s="3" t="n"/>
      <c r="K25" s="2">
        <f>IF(A25="","",SUM(E25:J25))</f>
        <v/>
      </c>
      <c r="L25" s="2">
        <f>IF(A25="","",D25+K25)</f>
        <v/>
      </c>
      <c r="M25" s="2">
        <f>IF(A25="","",C25-L25)</f>
        <v/>
      </c>
      <c r="N25" s="7">
        <f>IF(OR(A25="",C25=0),"",D25/C25)</f>
        <v/>
      </c>
      <c r="O25" s="8">
        <f>IF(A25="","",K25*設定!$B$5)</f>
        <v/>
      </c>
      <c r="P25" s="2">
        <f>IF(N25="","",IF(N25&gt;=設定!$B$8,"過稼働",IF(N25&lt;設定!$B$9,"未配置","")))</f>
        <v/>
      </c>
    </row>
    <row r="26">
      <c r="A26" s="3" t="n"/>
      <c r="B26" s="3" t="n"/>
      <c r="C26" s="3">
        <f>IF(A26="","",設定!$B$4)</f>
        <v/>
      </c>
      <c r="D26" s="3" t="n"/>
      <c r="E26" s="3" t="n"/>
      <c r="F26" s="3" t="n"/>
      <c r="G26" s="3" t="n"/>
      <c r="H26" s="3" t="n"/>
      <c r="I26" s="3" t="n"/>
      <c r="J26" s="3" t="n"/>
      <c r="K26" s="2">
        <f>IF(A26="","",SUM(E26:J26))</f>
        <v/>
      </c>
      <c r="L26" s="2">
        <f>IF(A26="","",D26+K26)</f>
        <v/>
      </c>
      <c r="M26" s="2">
        <f>IF(A26="","",C26-L26)</f>
        <v/>
      </c>
      <c r="N26" s="7">
        <f>IF(OR(A26="",C26=0),"",D26/C26)</f>
        <v/>
      </c>
      <c r="O26" s="8">
        <f>IF(A26="","",K26*設定!$B$5)</f>
        <v/>
      </c>
      <c r="P26" s="2">
        <f>IF(N26="","",IF(N26&gt;=設定!$B$8,"過稼働",IF(N26&lt;設定!$B$9,"未配置","")))</f>
        <v/>
      </c>
    </row>
    <row r="27">
      <c r="A27" s="3" t="n"/>
      <c r="B27" s="3" t="n"/>
      <c r="C27" s="3">
        <f>IF(A27="","",設定!$B$4)</f>
        <v/>
      </c>
      <c r="D27" s="3" t="n"/>
      <c r="E27" s="3" t="n"/>
      <c r="F27" s="3" t="n"/>
      <c r="G27" s="3" t="n"/>
      <c r="H27" s="3" t="n"/>
      <c r="I27" s="3" t="n"/>
      <c r="J27" s="3" t="n"/>
      <c r="K27" s="2">
        <f>IF(A27="","",SUM(E27:J27))</f>
        <v/>
      </c>
      <c r="L27" s="2">
        <f>IF(A27="","",D27+K27)</f>
        <v/>
      </c>
      <c r="M27" s="2">
        <f>IF(A27="","",C27-L27)</f>
        <v/>
      </c>
      <c r="N27" s="7">
        <f>IF(OR(A27="",C27=0),"",D27/C27)</f>
        <v/>
      </c>
      <c r="O27" s="8">
        <f>IF(A27="","",K27*設定!$B$5)</f>
        <v/>
      </c>
      <c r="P27" s="2">
        <f>IF(N27="","",IF(N27&gt;=設定!$B$8,"過稼働",IF(N27&lt;設定!$B$9,"未配置","")))</f>
        <v/>
      </c>
    </row>
    <row r="28">
      <c r="A28" s="3" t="n"/>
      <c r="B28" s="3" t="n"/>
      <c r="C28" s="3">
        <f>IF(A28="","",設定!$B$4)</f>
        <v/>
      </c>
      <c r="D28" s="3" t="n"/>
      <c r="E28" s="3" t="n"/>
      <c r="F28" s="3" t="n"/>
      <c r="G28" s="3" t="n"/>
      <c r="H28" s="3" t="n"/>
      <c r="I28" s="3" t="n"/>
      <c r="J28" s="3" t="n"/>
      <c r="K28" s="2">
        <f>IF(A28="","",SUM(E28:J28))</f>
        <v/>
      </c>
      <c r="L28" s="2">
        <f>IF(A28="","",D28+K28)</f>
        <v/>
      </c>
      <c r="M28" s="2">
        <f>IF(A28="","",C28-L28)</f>
        <v/>
      </c>
      <c r="N28" s="7">
        <f>IF(OR(A28="",C28=0),"",D28/C28)</f>
        <v/>
      </c>
      <c r="O28" s="8">
        <f>IF(A28="","",K28*設定!$B$5)</f>
        <v/>
      </c>
      <c r="P28" s="2">
        <f>IF(N28="","",IF(N28&gt;=設定!$B$8,"過稼働",IF(N28&lt;設定!$B$9,"未配置","")))</f>
        <v/>
      </c>
    </row>
    <row r="29">
      <c r="A29" s="3" t="n"/>
      <c r="B29" s="3" t="n"/>
      <c r="C29" s="3">
        <f>IF(A29="","",設定!$B$4)</f>
        <v/>
      </c>
      <c r="D29" s="3" t="n"/>
      <c r="E29" s="3" t="n"/>
      <c r="F29" s="3" t="n"/>
      <c r="G29" s="3" t="n"/>
      <c r="H29" s="3" t="n"/>
      <c r="I29" s="3" t="n"/>
      <c r="J29" s="3" t="n"/>
      <c r="K29" s="2">
        <f>IF(A29="","",SUM(E29:J29))</f>
        <v/>
      </c>
      <c r="L29" s="2">
        <f>IF(A29="","",D29+K29)</f>
        <v/>
      </c>
      <c r="M29" s="2">
        <f>IF(A29="","",C29-L29)</f>
        <v/>
      </c>
      <c r="N29" s="7">
        <f>IF(OR(A29="",C29=0),"",D29/C29)</f>
        <v/>
      </c>
      <c r="O29" s="8">
        <f>IF(A29="","",K29*設定!$B$5)</f>
        <v/>
      </c>
      <c r="P29" s="2">
        <f>IF(N29="","",IF(N29&gt;=設定!$B$8,"過稼働",IF(N29&lt;設定!$B$9,"未配置","")))</f>
        <v/>
      </c>
    </row>
    <row r="30">
      <c r="A30" s="3" t="n"/>
      <c r="B30" s="3" t="n"/>
      <c r="C30" s="3">
        <f>IF(A30="","",設定!$B$4)</f>
        <v/>
      </c>
      <c r="D30" s="3" t="n"/>
      <c r="E30" s="3" t="n"/>
      <c r="F30" s="3" t="n"/>
      <c r="G30" s="3" t="n"/>
      <c r="H30" s="3" t="n"/>
      <c r="I30" s="3" t="n"/>
      <c r="J30" s="3" t="n"/>
      <c r="K30" s="2">
        <f>IF(A30="","",SUM(E30:J30))</f>
        <v/>
      </c>
      <c r="L30" s="2">
        <f>IF(A30="","",D30+K30)</f>
        <v/>
      </c>
      <c r="M30" s="2">
        <f>IF(A30="","",C30-L30)</f>
        <v/>
      </c>
      <c r="N30" s="7">
        <f>IF(OR(A30="",C30=0),"",D30/C30)</f>
        <v/>
      </c>
      <c r="O30" s="8">
        <f>IF(A30="","",K30*設定!$B$5)</f>
        <v/>
      </c>
      <c r="P30" s="2">
        <f>IF(N30="","",IF(N30&gt;=設定!$B$8,"過稼働",IF(N30&lt;設定!$B$9,"未配置","")))</f>
        <v/>
      </c>
    </row>
    <row r="31">
      <c r="A31" s="3" t="n"/>
      <c r="B31" s="3" t="n"/>
      <c r="C31" s="3">
        <f>IF(A31="","",設定!$B$4)</f>
        <v/>
      </c>
      <c r="D31" s="3" t="n"/>
      <c r="E31" s="3" t="n"/>
      <c r="F31" s="3" t="n"/>
      <c r="G31" s="3" t="n"/>
      <c r="H31" s="3" t="n"/>
      <c r="I31" s="3" t="n"/>
      <c r="J31" s="3" t="n"/>
      <c r="K31" s="2">
        <f>IF(A31="","",SUM(E31:J31))</f>
        <v/>
      </c>
      <c r="L31" s="2">
        <f>IF(A31="","",D31+K31)</f>
        <v/>
      </c>
      <c r="M31" s="2">
        <f>IF(A31="","",C31-L31)</f>
        <v/>
      </c>
      <c r="N31" s="7">
        <f>IF(OR(A31="",C31=0),"",D31/C31)</f>
        <v/>
      </c>
      <c r="O31" s="8">
        <f>IF(A31="","",K31*設定!$B$5)</f>
        <v/>
      </c>
      <c r="P31" s="2">
        <f>IF(N31="","",IF(N31&gt;=設定!$B$8,"過稼働",IF(N31&lt;設定!$B$9,"未配置","")))</f>
        <v/>
      </c>
    </row>
  </sheetData>
  <conditionalFormatting sqref="P2:P31">
    <cfRule type="cellIs" priority="1" operator="equal" dxfId="0">
      <formula>"過稼働"</formula>
    </cfRule>
    <cfRule type="cellIs" priority="2" operator="equal" dxfId="1">
      <formula>"未配置"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7"/>
  <sheetViews>
    <sheetView workbookViewId="0">
      <selection activeCell="A1" sqref="A1"/>
    </sheetView>
  </sheetViews>
  <sheetFormatPr baseColWidth="8" defaultRowHeight="15"/>
  <cols>
    <col width="12" customWidth="1" min="1" max="1"/>
    <col width="6" customWidth="1" min="2" max="2"/>
    <col width="10" customWidth="1" min="3" max="3"/>
    <col width="12" customWidth="1" min="4" max="4"/>
    <col width="10" customWidth="1" min="5" max="5"/>
    <col width="9" customWidth="1" min="6" max="6"/>
    <col width="10" customWidth="1" min="7" max="7"/>
    <col width="14" customWidth="1" min="8" max="8"/>
    <col width="16" customWidth="1" min="9" max="9"/>
    <col width="18" customWidth="1" min="10" max="10"/>
  </cols>
  <sheetData>
    <row r="1" ht="44" customHeight="1">
      <c r="A1" s="6" t="inlineStr">
        <is>
          <t>部門</t>
        </is>
      </c>
      <c r="B1" s="6" t="inlineStr">
        <is>
          <t>人数</t>
        </is>
      </c>
      <c r="C1" s="6" t="inlineStr">
        <is>
          <t>所定時間</t>
        </is>
      </c>
      <c r="D1" s="6" t="inlineStr">
        <is>
          <t>プロジェクト工数</t>
        </is>
      </c>
      <c r="E1" s="6" t="inlineStr">
        <is>
          <t>非稼働計</t>
        </is>
      </c>
      <c r="F1" s="6" t="inlineStr">
        <is>
          <t>稼働率</t>
        </is>
      </c>
      <c r="G1" s="6" t="inlineStr">
        <is>
          <t>目標との差</t>
        </is>
      </c>
      <c r="H1" s="6" t="inlineStr">
        <is>
          <t>非稼働コスト（円）</t>
        </is>
      </c>
      <c r="I1" s="6" t="inlineStr">
        <is>
          <t>目標達成時の追加稼働（時間）</t>
        </is>
      </c>
      <c r="J1" s="6" t="inlineStr">
        <is>
          <t>追加稼働の売上ポテンシャル（円）</t>
        </is>
      </c>
    </row>
    <row r="2">
      <c r="A2" s="3" t="inlineStr">
        <is>
          <t>開発1部</t>
        </is>
      </c>
      <c r="B2" s="2">
        <f>IF(A2="","",COUNTIF(社員別入力!$B$2:$B$31,A2))</f>
        <v/>
      </c>
      <c r="C2" s="8">
        <f>IF(A2="","",SUMIF(社員別入力!$B$2:$B$31,A2,社員別入力!$C$2:$C$31))</f>
        <v/>
      </c>
      <c r="D2" s="8">
        <f>IF(A2="","",SUMIF(社員別入力!$B$2:$B$31,A2,社員別入力!$D$2:$D$31))</f>
        <v/>
      </c>
      <c r="E2" s="8">
        <f>IF(A2="","",SUMIF(社員別入力!$B$2:$B$31,A2,社員別入力!$K$2:$K$31))</f>
        <v/>
      </c>
      <c r="F2" s="7">
        <f>IF(OR(A2="",C2=0),"",D2/C2)</f>
        <v/>
      </c>
      <c r="G2" s="9">
        <f>IF(F2="","",F2-設定!$B$7)</f>
        <v/>
      </c>
      <c r="H2" s="8">
        <f>IF(A2="","",E2*設定!$B$5)</f>
        <v/>
      </c>
      <c r="I2" s="8">
        <f>IF(F2="","",MAX(0,C2*設定!$B$7-D2))</f>
        <v/>
      </c>
      <c r="J2" s="8">
        <f>IF(I2="","",I2*設定!$B$6)</f>
        <v/>
      </c>
    </row>
    <row r="3">
      <c r="A3" s="3" t="inlineStr">
        <is>
          <t>開発2部</t>
        </is>
      </c>
      <c r="B3" s="2">
        <f>IF(A3="","",COUNTIF(社員別入力!$B$2:$B$31,A3))</f>
        <v/>
      </c>
      <c r="C3" s="8">
        <f>IF(A3="","",SUMIF(社員別入力!$B$2:$B$31,A3,社員別入力!$C$2:$C$31))</f>
        <v/>
      </c>
      <c r="D3" s="8">
        <f>IF(A3="","",SUMIF(社員別入力!$B$2:$B$31,A3,社員別入力!$D$2:$D$31))</f>
        <v/>
      </c>
      <c r="E3" s="8">
        <f>IF(A3="","",SUMIF(社員別入力!$B$2:$B$31,A3,社員別入力!$K$2:$K$31))</f>
        <v/>
      </c>
      <c r="F3" s="7">
        <f>IF(OR(A3="",C3=0),"",D3/C3)</f>
        <v/>
      </c>
      <c r="G3" s="9">
        <f>IF(F3="","",F3-設定!$B$7)</f>
        <v/>
      </c>
      <c r="H3" s="8">
        <f>IF(A3="","",E3*設定!$B$5)</f>
        <v/>
      </c>
      <c r="I3" s="8">
        <f>IF(F3="","",MAX(0,C3*設定!$B$7-D3))</f>
        <v/>
      </c>
      <c r="J3" s="8">
        <f>IF(I3="","",I3*設定!$B$6)</f>
        <v/>
      </c>
    </row>
    <row r="4">
      <c r="A4" s="3" t="n"/>
      <c r="B4" s="2">
        <f>IF(A4="","",COUNTIF(社員別入力!$B$2:$B$31,A4))</f>
        <v/>
      </c>
      <c r="C4" s="8">
        <f>IF(A4="","",SUMIF(社員別入力!$B$2:$B$31,A4,社員別入力!$C$2:$C$31))</f>
        <v/>
      </c>
      <c r="D4" s="8">
        <f>IF(A4="","",SUMIF(社員別入力!$B$2:$B$31,A4,社員別入力!$D$2:$D$31))</f>
        <v/>
      </c>
      <c r="E4" s="8">
        <f>IF(A4="","",SUMIF(社員別入力!$B$2:$B$31,A4,社員別入力!$K$2:$K$31))</f>
        <v/>
      </c>
      <c r="F4" s="7">
        <f>IF(OR(A4="",C4=0),"",D4/C4)</f>
        <v/>
      </c>
      <c r="G4" s="9">
        <f>IF(F4="","",F4-設定!$B$7)</f>
        <v/>
      </c>
      <c r="H4" s="8">
        <f>IF(A4="","",E4*設定!$B$5)</f>
        <v/>
      </c>
      <c r="I4" s="8">
        <f>IF(F4="","",MAX(0,C4*設定!$B$7-D4))</f>
        <v/>
      </c>
      <c r="J4" s="8">
        <f>IF(I4="","",I4*設定!$B$6)</f>
        <v/>
      </c>
    </row>
    <row r="5">
      <c r="A5" s="3" t="n"/>
      <c r="B5" s="2">
        <f>IF(A5="","",COUNTIF(社員別入力!$B$2:$B$31,A5))</f>
        <v/>
      </c>
      <c r="C5" s="8">
        <f>IF(A5="","",SUMIF(社員別入力!$B$2:$B$31,A5,社員別入力!$C$2:$C$31))</f>
        <v/>
      </c>
      <c r="D5" s="8">
        <f>IF(A5="","",SUMIF(社員別入力!$B$2:$B$31,A5,社員別入力!$D$2:$D$31))</f>
        <v/>
      </c>
      <c r="E5" s="8">
        <f>IF(A5="","",SUMIF(社員別入力!$B$2:$B$31,A5,社員別入力!$K$2:$K$31))</f>
        <v/>
      </c>
      <c r="F5" s="7">
        <f>IF(OR(A5="",C5=0),"",D5/C5)</f>
        <v/>
      </c>
      <c r="G5" s="9">
        <f>IF(F5="","",F5-設定!$B$7)</f>
        <v/>
      </c>
      <c r="H5" s="8">
        <f>IF(A5="","",E5*設定!$B$5)</f>
        <v/>
      </c>
      <c r="I5" s="8">
        <f>IF(F5="","",MAX(0,C5*設定!$B$7-D5))</f>
        <v/>
      </c>
      <c r="J5" s="8">
        <f>IF(I5="","",I5*設定!$B$6)</f>
        <v/>
      </c>
    </row>
    <row r="6">
      <c r="A6" s="3" t="n"/>
      <c r="B6" s="2">
        <f>IF(A6="","",COUNTIF(社員別入力!$B$2:$B$31,A6))</f>
        <v/>
      </c>
      <c r="C6" s="8">
        <f>IF(A6="","",SUMIF(社員別入力!$B$2:$B$31,A6,社員別入力!$C$2:$C$31))</f>
        <v/>
      </c>
      <c r="D6" s="8">
        <f>IF(A6="","",SUMIF(社員別入力!$B$2:$B$31,A6,社員別入力!$D$2:$D$31))</f>
        <v/>
      </c>
      <c r="E6" s="8">
        <f>IF(A6="","",SUMIF(社員別入力!$B$2:$B$31,A6,社員別入力!$K$2:$K$31))</f>
        <v/>
      </c>
      <c r="F6" s="7">
        <f>IF(OR(A6="",C6=0),"",D6/C6)</f>
        <v/>
      </c>
      <c r="G6" s="9">
        <f>IF(F6="","",F6-設定!$B$7)</f>
        <v/>
      </c>
      <c r="H6" s="8">
        <f>IF(A6="","",E6*設定!$B$5)</f>
        <v/>
      </c>
      <c r="I6" s="8">
        <f>IF(F6="","",MAX(0,C6*設定!$B$7-D6))</f>
        <v/>
      </c>
      <c r="J6" s="8">
        <f>IF(I6="","",I6*設定!$B$6)</f>
        <v/>
      </c>
    </row>
    <row r="7">
      <c r="A7" s="10" t="inlineStr">
        <is>
          <t>合計</t>
        </is>
      </c>
      <c r="B7" s="11">
        <f>SUM(B2:B6)</f>
        <v/>
      </c>
      <c r="C7" s="11">
        <f>SUM(C2:C6)</f>
        <v/>
      </c>
      <c r="D7" s="11">
        <f>SUM(D2:D6)</f>
        <v/>
      </c>
      <c r="E7" s="11">
        <f>SUM(E2:E6)</f>
        <v/>
      </c>
      <c r="F7" s="12">
        <f>IF(C7=0,"",D7/C7)</f>
        <v/>
      </c>
      <c r="H7" s="11">
        <f>SUM(H2:H6)</f>
        <v/>
      </c>
      <c r="I7" s="11">
        <f>SUM(I2:I6)</f>
        <v/>
      </c>
      <c r="J7" s="11">
        <f>SUM(J2:J6)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16" customWidth="1" min="1" max="1"/>
    <col width="10" customWidth="1" min="2" max="2"/>
    <col width="9" customWidth="1" min="3" max="3"/>
    <col width="14" customWidth="1" min="4" max="4"/>
    <col width="24" customWidth="1" min="5" max="5"/>
  </cols>
  <sheetData>
    <row r="1">
      <c r="A1" s="13" t="inlineStr">
        <is>
          <t>区分</t>
        </is>
      </c>
      <c r="B1" s="13" t="inlineStr">
        <is>
          <t>時間</t>
        </is>
      </c>
      <c r="C1" s="13" t="inlineStr">
        <is>
          <t>構成比</t>
        </is>
      </c>
      <c r="D1" s="13" t="inlineStr">
        <is>
          <t>コスト（円）</t>
        </is>
      </c>
      <c r="E1" s="13" t="inlineStr">
        <is>
          <t>扱い</t>
        </is>
      </c>
    </row>
    <row r="2">
      <c r="A2" s="2" t="inlineStr">
        <is>
          <t>待機</t>
        </is>
      </c>
      <c r="B2" s="8">
        <f>SUM(社員別入力!$E$2:$E$31)</f>
        <v/>
      </c>
      <c r="C2" s="7">
        <f>IF($B$8=0,"",B2/$B$8)</f>
        <v/>
      </c>
      <c r="D2" s="8">
        <f>B2*設定!$B$5</f>
        <v/>
      </c>
      <c r="E2" s="2" t="inlineStr">
        <is>
          <t>削減対象</t>
        </is>
      </c>
    </row>
    <row r="3">
      <c r="A3" s="2" t="inlineStr">
        <is>
          <t>社内会議・事務</t>
        </is>
      </c>
      <c r="B3" s="8">
        <f>SUM(社員別入力!$F$2:$F$31)</f>
        <v/>
      </c>
      <c r="C3" s="7">
        <f>IF($B$8=0,"",B3/$B$8)</f>
        <v/>
      </c>
      <c r="D3" s="8">
        <f>B3*設定!$B$5</f>
        <v/>
      </c>
      <c r="E3" s="2" t="inlineStr">
        <is>
          <t>削減対象（必要分は残す）</t>
        </is>
      </c>
    </row>
    <row r="4">
      <c r="A4" s="2" t="inlineStr">
        <is>
          <t>提案支援</t>
        </is>
      </c>
      <c r="B4" s="8">
        <f>SUM(社員別入力!$G$2:$G$31)</f>
        <v/>
      </c>
      <c r="C4" s="7">
        <f>IF($B$8=0,"",B4/$B$8)</f>
        <v/>
      </c>
      <c r="D4" s="8">
        <f>B4*設定!$B$5</f>
        <v/>
      </c>
      <c r="E4" s="2" t="inlineStr">
        <is>
          <t>計画的に確保</t>
        </is>
      </c>
    </row>
    <row r="5">
      <c r="A5" s="2" t="inlineStr">
        <is>
          <t>教育・研修</t>
        </is>
      </c>
      <c r="B5" s="8">
        <f>SUM(社員別入力!$H$2:$H$31)</f>
        <v/>
      </c>
      <c r="C5" s="7">
        <f>IF($B$8=0,"",B5/$B$8)</f>
        <v/>
      </c>
      <c r="D5" s="8">
        <f>B5*設定!$B$5</f>
        <v/>
      </c>
      <c r="E5" s="2" t="inlineStr">
        <is>
          <t>計画的に確保</t>
        </is>
      </c>
    </row>
    <row r="6">
      <c r="A6" s="2" t="inlineStr">
        <is>
          <t>休暇</t>
        </is>
      </c>
      <c r="B6" s="8">
        <f>SUM(社員別入力!$I$2:$I$31)</f>
        <v/>
      </c>
      <c r="C6" s="7">
        <f>IF($B$8=0,"",B6/$B$8)</f>
        <v/>
      </c>
      <c r="D6" s="8">
        <f>B6*設定!$B$5</f>
        <v/>
      </c>
      <c r="E6" s="2" t="inlineStr">
        <is>
          <t>必要な時間</t>
        </is>
      </c>
    </row>
    <row r="7">
      <c r="A7" s="2" t="inlineStr">
        <is>
          <t>その他</t>
        </is>
      </c>
      <c r="B7" s="8">
        <f>SUM(社員別入力!$J$2:$J$31)</f>
        <v/>
      </c>
      <c r="C7" s="7">
        <f>IF($B$8=0,"",B7/$B$8)</f>
        <v/>
      </c>
      <c r="D7" s="8">
        <f>B7*設定!$B$5</f>
        <v/>
      </c>
      <c r="E7" s="2" t="inlineStr">
        <is>
          <t>内容を確認</t>
        </is>
      </c>
    </row>
    <row r="8">
      <c r="A8" s="10" t="inlineStr">
        <is>
          <t>合計</t>
        </is>
      </c>
      <c r="B8" s="14">
        <f>SUM(B2:B7)</f>
        <v/>
      </c>
      <c r="D8" s="14">
        <f>SUM(D2:D7)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2026-11-06T21:06:46Z</dcterms:created>
  <dcterms:modified xmlns:dcterms="http://purl.org/dc/terms/" xmlns:xsi="http://www.w3.org/2001/XMLSchema-instance" xsi:type="dcterms:W3CDTF">2026-11-06T21:06:46Z</dcterms:modified>
</cp:coreProperties>
</file>